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782" activeTab="1"/>
  </bookViews>
  <sheets>
    <sheet name="прил 4 ВМП" sheetId="2" r:id="rId1"/>
    <sheet name="прил 3 Стационар" sheetId="4" r:id="rId2"/>
    <sheet name="прил 2 Дневной стационар" sheetId="1" r:id="rId3"/>
    <sheet name="прил 1 АПП" sheetId="3" r:id="rId4"/>
  </sheets>
  <definedNames>
    <definedName name="_xlnm.Print_Titles" localSheetId="2">'прил 2 Дневной стационар'!$A:$D,'прил 2 Дневной стационар'!$3:$4</definedName>
    <definedName name="_xlnm.Print_Titles" localSheetId="1">'прил 3 Стационар'!$3:$4</definedName>
    <definedName name="_xlnm.Print_Area" localSheetId="3">'прил 1 АПП'!$A$1:$P$97</definedName>
    <definedName name="_xlnm.Print_Area" localSheetId="2">'прил 2 Дневной стационар'!$A$1:$L$98</definedName>
    <definedName name="_xlnm.Print_Area" localSheetId="1">'прил 3 Стационар'!$A$1:$N$98</definedName>
    <definedName name="_xlnm.Print_Area" localSheetId="0">'прил 4 ВМП'!$A$1:$F$160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4" i="4" l="1"/>
  <c r="H94" i="4"/>
  <c r="F94" i="4" l="1"/>
  <c r="I94" i="4"/>
  <c r="J94" i="4"/>
  <c r="K94" i="4"/>
  <c r="L94" i="4"/>
  <c r="M94" i="4"/>
  <c r="N94" i="4"/>
  <c r="E94" i="4"/>
  <c r="F159" i="2" l="1"/>
  <c r="E159" i="2"/>
  <c r="E158" i="2" l="1"/>
  <c r="E156" i="2"/>
  <c r="F136" i="2"/>
  <c r="E136" i="2"/>
  <c r="F153" i="2"/>
  <c r="E153" i="2"/>
  <c r="F112" i="2"/>
  <c r="E112" i="2"/>
  <c r="F98" i="2"/>
  <c r="E98" i="2"/>
  <c r="L94" i="1" l="1"/>
  <c r="K94" i="1"/>
  <c r="J94" i="1" l="1"/>
  <c r="I94" i="1"/>
  <c r="F94" i="3" l="1"/>
  <c r="E94" i="3"/>
  <c r="P94" i="3"/>
  <c r="O94" i="3"/>
  <c r="N94" i="3"/>
  <c r="M94" i="3"/>
  <c r="L94" i="3"/>
  <c r="K94" i="3"/>
  <c r="J94" i="3"/>
  <c r="I94" i="3"/>
  <c r="H94" i="3"/>
  <c r="G94" i="3"/>
  <c r="F158" i="2" l="1"/>
  <c r="F156" i="2"/>
  <c r="F145" i="2"/>
  <c r="E145" i="2"/>
  <c r="F143" i="2"/>
  <c r="E143" i="2"/>
  <c r="F140" i="2"/>
  <c r="E140" i="2"/>
  <c r="F137" i="2"/>
  <c r="E137" i="2"/>
  <c r="F127" i="2"/>
  <c r="F128" i="2" s="1"/>
  <c r="E127" i="2"/>
  <c r="E128" i="2" s="1"/>
  <c r="F124" i="2"/>
  <c r="F125" i="2" s="1"/>
  <c r="E124" i="2"/>
  <c r="E125" i="2" s="1"/>
  <c r="F120" i="2"/>
  <c r="E120" i="2"/>
  <c r="F110" i="2"/>
  <c r="E110" i="2"/>
  <c r="F106" i="2"/>
  <c r="F107" i="2" s="1"/>
  <c r="E106" i="2"/>
  <c r="E107" i="2" s="1"/>
  <c r="F102" i="2"/>
  <c r="E102" i="2"/>
  <c r="F100" i="2"/>
  <c r="E100" i="2"/>
  <c r="F95" i="2"/>
  <c r="E95" i="2"/>
  <c r="F92" i="2"/>
  <c r="E92" i="2"/>
  <c r="F86" i="2"/>
  <c r="E86" i="2"/>
  <c r="F83" i="2"/>
  <c r="E83" i="2"/>
  <c r="F81" i="2"/>
  <c r="E81" i="2"/>
  <c r="F78" i="2"/>
  <c r="F79" i="2" s="1"/>
  <c r="E78" i="2"/>
  <c r="E79" i="2" s="1"/>
  <c r="E76" i="2"/>
  <c r="F75" i="2"/>
  <c r="F76" i="2" s="1"/>
  <c r="E75" i="2"/>
  <c r="F71" i="2"/>
  <c r="F72" i="2" s="1"/>
  <c r="E71" i="2"/>
  <c r="E72" i="2" s="1"/>
  <c r="F67" i="2"/>
  <c r="E67" i="2"/>
  <c r="F65" i="2"/>
  <c r="E65" i="2"/>
  <c r="F62" i="2"/>
  <c r="E62" i="2"/>
  <c r="F60" i="2"/>
  <c r="E60" i="2"/>
  <c r="F57" i="2"/>
  <c r="E57" i="2"/>
  <c r="F54" i="2"/>
  <c r="E54" i="2"/>
  <c r="F51" i="2"/>
  <c r="E51" i="2"/>
  <c r="F49" i="2"/>
  <c r="E49" i="2"/>
  <c r="F45" i="2"/>
  <c r="E45" i="2"/>
  <c r="F43" i="2"/>
  <c r="E43" i="2"/>
  <c r="F40" i="2"/>
  <c r="E40" i="2"/>
  <c r="F36" i="2"/>
  <c r="E36" i="2"/>
  <c r="F34" i="2"/>
  <c r="E34" i="2"/>
  <c r="F29" i="2"/>
  <c r="E29" i="2"/>
  <c r="F26" i="2"/>
  <c r="E26" i="2"/>
  <c r="F23" i="2"/>
  <c r="E23" i="2"/>
  <c r="F20" i="2"/>
  <c r="E20" i="2"/>
  <c r="F18" i="2"/>
  <c r="E18" i="2"/>
  <c r="F15" i="2"/>
  <c r="E15" i="2"/>
  <c r="H94" i="1"/>
  <c r="G94" i="1"/>
  <c r="F94" i="1"/>
  <c r="E94" i="1"/>
  <c r="E121" i="2" l="1"/>
  <c r="E154" i="2"/>
  <c r="F103" i="2"/>
  <c r="F121" i="2"/>
  <c r="F154" i="2"/>
  <c r="E103" i="2"/>
  <c r="F68" i="2"/>
  <c r="E96" i="2"/>
  <c r="E87" i="2"/>
  <c r="E68" i="2"/>
  <c r="F96" i="2"/>
  <c r="F87" i="2"/>
  <c r="E63" i="2"/>
  <c r="F63" i="2"/>
  <c r="E46" i="2"/>
  <c r="F46" i="2"/>
  <c r="F160" i="2" l="1"/>
  <c r="E160" i="2"/>
</calcChain>
</file>

<file path=xl/sharedStrings.xml><?xml version="1.0" encoding="utf-8"?>
<sst xmlns="http://schemas.openxmlformats.org/spreadsheetml/2006/main" count="730" uniqueCount="260">
  <si>
    <t>Медицинские организации</t>
  </si>
  <si>
    <t>ЗС</t>
  </si>
  <si>
    <t>лимит</t>
  </si>
  <si>
    <t>количество вызовов</t>
  </si>
  <si>
    <t>сумма</t>
  </si>
  <si>
    <t>560001</t>
  </si>
  <si>
    <t>ОРЕНБУРГ ОБЛ. КБ</t>
  </si>
  <si>
    <t>560002</t>
  </si>
  <si>
    <t>ОРЕНБУРГ ОБЛАСТНАЯ КБ  № 2</t>
  </si>
  <si>
    <t>560220</t>
  </si>
  <si>
    <t>ОРЕНБУРГ ОДКБ</t>
  </si>
  <si>
    <t>560004</t>
  </si>
  <si>
    <t>ОБЛАСТНОЙ СОЛЬ-ИЛЕЦКИЙ ЦЕНТР МЕД. РЕАБИЛИТАЦИИ</t>
  </si>
  <si>
    <t>560007</t>
  </si>
  <si>
    <t>ОРЕНБУРГ ОБЛАСТНОЙ ОНКОЛОГ. ДИСПАНСЕР</t>
  </si>
  <si>
    <t>560008</t>
  </si>
  <si>
    <t>ОРСКИЙ ОНКОЛОГИЧ.  ДИСПАНСЕР</t>
  </si>
  <si>
    <t>560009</t>
  </si>
  <si>
    <t>ОРЕНБУРГ ОБЛ. КЛИН. КОЖНО-ВЕН.  ДИСПАНСЕР</t>
  </si>
  <si>
    <t>560014</t>
  </si>
  <si>
    <t>ОРЕНБУРГ ФГБОУ ВО ОРГМУ МИНЗДРАВА</t>
  </si>
  <si>
    <t>560006</t>
  </si>
  <si>
    <t>ОРЕНБУРГ ФИЛ. МНТК "МИКРОХИРУРГИЯ ГЛАЗА"</t>
  </si>
  <si>
    <t>560017</t>
  </si>
  <si>
    <t>ОРЕНБУРГ ГБУЗ ГКБ №1</t>
  </si>
  <si>
    <t>560018</t>
  </si>
  <si>
    <t>ОРЕНБУРГ ГАУЗ ГКБ  №2</t>
  </si>
  <si>
    <t>560019</t>
  </si>
  <si>
    <t>ОРЕНБУРГ ГАУЗ ГКБ  №3</t>
  </si>
  <si>
    <t>560020</t>
  </si>
  <si>
    <t>ОРЕНБУРГ ГАУЗ ГКБ  №4</t>
  </si>
  <si>
    <t>560021</t>
  </si>
  <si>
    <t>ОРЕНБУРГ ГБУЗ ГКБ № 5</t>
  </si>
  <si>
    <t>560022</t>
  </si>
  <si>
    <t>ОРЕНБУРГ ГАУЗ ГКБ  №6</t>
  </si>
  <si>
    <t>560023</t>
  </si>
  <si>
    <t>ОРЕНБУРГ ИНФЕКЦИОННАЯ ОКБ</t>
  </si>
  <si>
    <t>560024</t>
  </si>
  <si>
    <t>ОРЕНБУРГ ГАУЗ ДГКБ</t>
  </si>
  <si>
    <t>560025</t>
  </si>
  <si>
    <t xml:space="preserve">ПЕРИНАТАЛЬНЫЙ ЦЕНТР Г. ОРЕНБУРГ </t>
  </si>
  <si>
    <t>560026</t>
  </si>
  <si>
    <t>ОРЕНБУРГ ГАУЗ ГКБ ИМ. ПИРОГОВА Н.И.</t>
  </si>
  <si>
    <t>560027</t>
  </si>
  <si>
    <t>ОБЛАСТНОЙ ЦЕНТР МЕДИЦИНСКОЙ РЕАБИЛИТАЦИИ</t>
  </si>
  <si>
    <t>560196</t>
  </si>
  <si>
    <t>ОБЛАСТНОЙ ЦЕНТР МЕДИЦИНСКОЙ ПРОФИЛАКТИКИ</t>
  </si>
  <si>
    <t>560109</t>
  </si>
  <si>
    <t>ОРЕНБУРГ СТАНЦИЯ СКОРОЙ МЕДИЦИНСКОЙ ПОМОЩИ</t>
  </si>
  <si>
    <t>560036</t>
  </si>
  <si>
    <t>ОРСКАЯ ГАУЗ ГБ № 1</t>
  </si>
  <si>
    <t>560032</t>
  </si>
  <si>
    <t>ОРСКАЯ ГАУЗ ГБ № 2</t>
  </si>
  <si>
    <t>560033</t>
  </si>
  <si>
    <t>ОРСКАЯ ГАУЗ ГБ № 3</t>
  </si>
  <si>
    <t>560034</t>
  </si>
  <si>
    <t>ОРСКАЯ ГАУЗ ГБ № 4</t>
  </si>
  <si>
    <t>560035</t>
  </si>
  <si>
    <t>ОРСКАЯ ГАУЗ ГБ № 5</t>
  </si>
  <si>
    <t>560110</t>
  </si>
  <si>
    <t>ОРСК СТАНЦИЯ СКОРОЙ МЕДИЦИНСКОЙ ПОМОЩИ</t>
  </si>
  <si>
    <t>560206</t>
  </si>
  <si>
    <t>НОВОТРОИЦК БОЛЬНИЦА СКОРОЙ МЕДИЦИНСКОЙ ПОМОЩИ</t>
  </si>
  <si>
    <t>560041</t>
  </si>
  <si>
    <t>НОВОТРОИЦКАЯ ГАУЗ ДГБ</t>
  </si>
  <si>
    <t>560043</t>
  </si>
  <si>
    <t>МЕДНОГОРСКАЯ ГБ</t>
  </si>
  <si>
    <t>560045</t>
  </si>
  <si>
    <t>БУГУРУСЛАНСКАЯ ГБ</t>
  </si>
  <si>
    <t>560047</t>
  </si>
  <si>
    <t>БУГУРУСЛАНСКАЯ РБ</t>
  </si>
  <si>
    <t>560214</t>
  </si>
  <si>
    <t>БУЗУЛУКСКАЯ БОЛЬНИЦА СКОРОЙ МЕДИЦИНСКОЙ ПОМОЩИ</t>
  </si>
  <si>
    <t>560052</t>
  </si>
  <si>
    <t>АБДУЛИНСКАЯ ГБ</t>
  </si>
  <si>
    <t>560053</t>
  </si>
  <si>
    <t>АДАМОВСКАЯ РБ</t>
  </si>
  <si>
    <t>560054</t>
  </si>
  <si>
    <t>АКБУЛАКСКАЯ РБ</t>
  </si>
  <si>
    <t>560055</t>
  </si>
  <si>
    <t>АЛЕКСАНДРОВСКАЯ РБ</t>
  </si>
  <si>
    <t>560056</t>
  </si>
  <si>
    <t>АСЕКЕЕВСКАЯ РБ</t>
  </si>
  <si>
    <t>560057</t>
  </si>
  <si>
    <t>БЕЛЯЕВСКАЯ РБ</t>
  </si>
  <si>
    <t>560058</t>
  </si>
  <si>
    <t>ГАЙСКАЯ ГБ</t>
  </si>
  <si>
    <t>560059</t>
  </si>
  <si>
    <t>ГРАЧЕВСКАЯ РБ</t>
  </si>
  <si>
    <t>560060</t>
  </si>
  <si>
    <t>ДОМБАРОВСКАЯ РБ</t>
  </si>
  <si>
    <t>560061</t>
  </si>
  <si>
    <t>ИЛЕКСКАЯ РБ</t>
  </si>
  <si>
    <t>560062</t>
  </si>
  <si>
    <t>КВАРКЕНСКАЯ РБ</t>
  </si>
  <si>
    <t>560063</t>
  </si>
  <si>
    <t>КРАСНОГВАРДЕЙСКАЯ РБ</t>
  </si>
  <si>
    <t>560064</t>
  </si>
  <si>
    <t>КУВАНДЫКСКАЯ ГБ</t>
  </si>
  <si>
    <t>560124</t>
  </si>
  <si>
    <t>КУВАНДЫК СТАНЦИЯ СКОРОЙ МЕДИЦИНСКОЙ ПОМОЩИ</t>
  </si>
  <si>
    <t>560065</t>
  </si>
  <si>
    <t>КУРМАНАЕВСКАЯ РБ</t>
  </si>
  <si>
    <t>560066</t>
  </si>
  <si>
    <t>МАТВЕЕВСКАЯ РБ</t>
  </si>
  <si>
    <t>560067</t>
  </si>
  <si>
    <t>НОВООРСКАЯ РБ</t>
  </si>
  <si>
    <t>560068</t>
  </si>
  <si>
    <t>НОВОСЕРГИЕВСКАЯ РБ</t>
  </si>
  <si>
    <t>560069</t>
  </si>
  <si>
    <t>ОКТЯБРЬСКАЯ РБ</t>
  </si>
  <si>
    <t>560070</t>
  </si>
  <si>
    <t>ОРЕНБУРГСКАЯ РБ</t>
  </si>
  <si>
    <t>560071</t>
  </si>
  <si>
    <t>ПЕРВОМАЙСКАЯ РБ</t>
  </si>
  <si>
    <t>560072</t>
  </si>
  <si>
    <t>ПЕРЕВОЛОЦКАЯ РБ</t>
  </si>
  <si>
    <t>560073</t>
  </si>
  <si>
    <t>ПОНОМАРЕВСКАЯ РБ</t>
  </si>
  <si>
    <t>560074</t>
  </si>
  <si>
    <t>САКМАРСКАЯ  РБ</t>
  </si>
  <si>
    <t>560075</t>
  </si>
  <si>
    <t>САРАКТАШСКАЯ РБ</t>
  </si>
  <si>
    <t>560076</t>
  </si>
  <si>
    <t>СВЕТЛИНСКАЯ РБ</t>
  </si>
  <si>
    <t>560077</t>
  </si>
  <si>
    <t>СЕВЕРНАЯ РБ</t>
  </si>
  <si>
    <t>560078</t>
  </si>
  <si>
    <t>СОЛЬ-ИЛЕЦКАЯ ГБ</t>
  </si>
  <si>
    <t>560079</t>
  </si>
  <si>
    <t>СОРОЧИНСКАЯ ГБ</t>
  </si>
  <si>
    <t>560080</t>
  </si>
  <si>
    <t>ТАШЛИНСКАЯ РБ</t>
  </si>
  <si>
    <t>560081</t>
  </si>
  <si>
    <t>ТОЦКАЯ РБ</t>
  </si>
  <si>
    <t>560082</t>
  </si>
  <si>
    <t>ТЮЛЬГАНСКАЯ РБ</t>
  </si>
  <si>
    <t>560083</t>
  </si>
  <si>
    <t>ШАРЛЫКСКАЯ РБ</t>
  </si>
  <si>
    <t>560084</t>
  </si>
  <si>
    <t>ЯСНЕНСКАЯ ГБ</t>
  </si>
  <si>
    <t>560085</t>
  </si>
  <si>
    <t>СТУДЕНЧЕСКАЯ ПОЛИКЛИНИКА ОГУ</t>
  </si>
  <si>
    <t>560086</t>
  </si>
  <si>
    <t>ОРЕНБУРГ ОКБ НА СТ. ОРЕНБУРГ</t>
  </si>
  <si>
    <t>560087</t>
  </si>
  <si>
    <t>ОРСКАЯ УБ НА СТ. ОРСК</t>
  </si>
  <si>
    <t>560088</t>
  </si>
  <si>
    <t>БУЗУЛУКСКАЯ УЗЛ.  Б-ЦА НА СТ.  БУЗУЛУК</t>
  </si>
  <si>
    <t>560089</t>
  </si>
  <si>
    <t>АБДУЛИНСКАЯ УЗЛ. ПОЛ-КА НА СТ. АБДУЛИНО</t>
  </si>
  <si>
    <t>560090</t>
  </si>
  <si>
    <t>ОРЕНБУРГ АО СП СОЛНЕЧНЫЙ</t>
  </si>
  <si>
    <t>560091</t>
  </si>
  <si>
    <t>ОРЕНБУРГ АО САНАТОРИЙ СТРОИТЕЛЬ</t>
  </si>
  <si>
    <t>560093</t>
  </si>
  <si>
    <t xml:space="preserve">ОРЕНБУРГ СП ЧАЙКА АО ПО СТРЕЛА </t>
  </si>
  <si>
    <t>560096</t>
  </si>
  <si>
    <t>ОРЕНБУРГ ФИЛИАЛ № 3 ФГКУ "426 ВГ" МО РФ</t>
  </si>
  <si>
    <t>560098</t>
  </si>
  <si>
    <t xml:space="preserve">ФКУЗ МСЧ-56 ФСИН РОССИИ </t>
  </si>
  <si>
    <t>560099</t>
  </si>
  <si>
    <t>МСЧ МВД ПО ОРЕНБУРГСКОЙ ОБЛАСТИ</t>
  </si>
  <si>
    <t>560125</t>
  </si>
  <si>
    <t>ООО МЕДИКАЛ СЕРВИС КОМПАНИ ВОСТОК</t>
  </si>
  <si>
    <t>560102</t>
  </si>
  <si>
    <t>ОРЕНБУРГ ООО ММЦ  КЛИНИКА МАКСИМЕД</t>
  </si>
  <si>
    <t>560207</t>
  </si>
  <si>
    <t>Б.БРАУН АВИТУМ РУССЛАНД КЛИНИКС  ООО</t>
  </si>
  <si>
    <t>560177</t>
  </si>
  <si>
    <t>ДУБОВАЯ РОЩА  САНАТОРИЙ</t>
  </si>
  <si>
    <t>560197</t>
  </si>
  <si>
    <t>БЕЛАЯ РОЗА  АНО МЦ</t>
  </si>
  <si>
    <t>560038</t>
  </si>
  <si>
    <t>ВРАЧЕБНО-ФИЗКУЛЬТУРНЫЙ ДИСПАНСЕР</t>
  </si>
  <si>
    <t>560205</t>
  </si>
  <si>
    <t>КДЦ ООО</t>
  </si>
  <si>
    <t>Порядок</t>
  </si>
  <si>
    <t>МОЕР</t>
  </si>
  <si>
    <t>Итого</t>
  </si>
  <si>
    <t>ЗС***</t>
  </si>
  <si>
    <t>Примечание: 
объемные показатели, выраженные в законченных случаях, являются ожидаемыми (прогнозными)</t>
  </si>
  <si>
    <t>* - межмуниципальные объемы предоставления помощи</t>
  </si>
  <si>
    <t>** - муниципальные объемы предоставления помощи</t>
  </si>
  <si>
    <t>*** - законченный случай</t>
  </si>
  <si>
    <t>№ п\п</t>
  </si>
  <si>
    <t>№ п/п</t>
  </si>
  <si>
    <t>Наименование медицинской организации</t>
  </si>
  <si>
    <t>Наименование профиля ВМП</t>
  </si>
  <si>
    <t>№ группы ВМП</t>
  </si>
  <si>
    <t xml:space="preserve">Ожидаемые объемы                                                                        </t>
  </si>
  <si>
    <t>Лимит на год</t>
  </si>
  <si>
    <t>Государственное бюджетное учреждение здравоохранения «Оренбургская областная клиническая больница»</t>
  </si>
  <si>
    <t>Сердечно-сосудистая хирургия</t>
  </si>
  <si>
    <t xml:space="preserve">Итого по профилю </t>
  </si>
  <si>
    <t>Урология</t>
  </si>
  <si>
    <t>Гематология</t>
  </si>
  <si>
    <t>Онкология</t>
  </si>
  <si>
    <t>Оториноларингология</t>
  </si>
  <si>
    <t>Офтальмология</t>
  </si>
  <si>
    <t>Нейрохирургия</t>
  </si>
  <si>
    <t>Ревматология</t>
  </si>
  <si>
    <t>Травматология и ортопедия</t>
  </si>
  <si>
    <t>Абдоминальная хирургия</t>
  </si>
  <si>
    <t>Гастроэнтерология</t>
  </si>
  <si>
    <t>Итого по медицинской организации</t>
  </si>
  <si>
    <t>Государственное автономное учреждение здравоохранения «Оренбургская областная клиническая больница № 2»</t>
  </si>
  <si>
    <t>Акушерство и гинекология</t>
  </si>
  <si>
    <t>Неонатология</t>
  </si>
  <si>
    <t>Торакальная хирургия</t>
  </si>
  <si>
    <t>Эндокринология</t>
  </si>
  <si>
    <t>Государственное бюджетное учреждение здравоохранения "Областная детская клиническая больница"</t>
  </si>
  <si>
    <t>Педиатрия</t>
  </si>
  <si>
    <t>Челюстно-лицевая хирургия</t>
  </si>
  <si>
    <t xml:space="preserve">Оренбургский филиал ФГАУ МНТК "Микрохирургия глаза" им. акад. С.Н.Федорова Оренбург </t>
  </si>
  <si>
    <t>ГБУЗ «Оренбургский областной клинический онкологический диспансер» г.Оренбург</t>
  </si>
  <si>
    <t>Государственное бюджетное учреждение здравоохранения «Орский онкологический диспансер»</t>
  </si>
  <si>
    <t>Государственное бюджетное учреждение здравоохранения «Городская клиническая больница №1» города Оренбурга</t>
  </si>
  <si>
    <t>Комбустиология</t>
  </si>
  <si>
    <t xml:space="preserve">Государственное бюджетное учреждение здравоохранения «Городская клиническая больница №5» города Оренбурга  </t>
  </si>
  <si>
    <t>Детская хирургия в период новорожденности</t>
  </si>
  <si>
    <t>ГБУЗ "Оренбургский клинический перинатальный центр"</t>
  </si>
  <si>
    <t>Государственное автономное учреждение здравоохранения «Городская клиническая больница им. Н.И. Пирогова» г. Оренбурга</t>
  </si>
  <si>
    <t>Государственное автономное учреждение здравоохранения "Городская больница №3" города Орска</t>
  </si>
  <si>
    <t>Государственное автономное учреждение здравоохранения "Городская больница № 4" города Орска</t>
  </si>
  <si>
    <t>Государственное автономное учреждение здравоохранения "Больница скорой медицинской помощи" города Новотроицка</t>
  </si>
  <si>
    <t>Государственное бюджетное учреждение здравоохранения "Бузулукская больница скорой медицинской помощи"</t>
  </si>
  <si>
    <t>НУЗ "Отделенческая клиническая больница на станции Оренбург ОАО "РЖД"</t>
  </si>
  <si>
    <t>ИТОГО  по всем медицинским организациям</t>
  </si>
  <si>
    <t>Объемы предоставления высокотехнологичной медицинской помощи 
в рамках программы ОМС на 2019 год</t>
  </si>
  <si>
    <t>ООО МЦКТ "Нью Лайф"</t>
  </si>
  <si>
    <t>ГАУЗ "Городская клиническая больница №4" г. Оренбурга</t>
  </si>
  <si>
    <t>АПП заболевания</t>
  </si>
  <si>
    <t>СМП конс.;эвак</t>
  </si>
  <si>
    <t xml:space="preserve">ДИСПАНСЕРИЗАЦИЯ ВЗР (II эт) </t>
  </si>
  <si>
    <t xml:space="preserve"> ДИСПАНСЕРИЗАЦИЯ ВЗР (I эт)</t>
  </si>
  <si>
    <t>ДИСПАНСЕРИЗАЦИЯ ДЕТЕЙ</t>
  </si>
  <si>
    <t>АПП ЦЗ</t>
  </si>
  <si>
    <t>ООО "САНАТОРИЙ ЮЖНЫЙ УРАЛ"</t>
  </si>
  <si>
    <t>ДС ОНК</t>
  </si>
  <si>
    <t>ДС МЕР</t>
  </si>
  <si>
    <t>КС МРФ*</t>
  </si>
  <si>
    <t>КС МУН**</t>
  </si>
  <si>
    <t>КС РОД</t>
  </si>
  <si>
    <t>КС ОНК</t>
  </si>
  <si>
    <t>КС МЕР</t>
  </si>
  <si>
    <t>КЛАССИКА ООО</t>
  </si>
  <si>
    <t>контр цифры</t>
  </si>
  <si>
    <t>301923,92 плюс диализ</t>
  </si>
  <si>
    <t>Приложение 4 к Решению Комиссии по разработке ТП ОМС от 27.12.2018г.</t>
  </si>
  <si>
    <t>Приложение 3 к Решению Комиссии по разработке ТП ОМС от 27.12.2018г.</t>
  </si>
  <si>
    <t>Приложение 2 к Решению Комиссии по разработке ТП ОМС от 27.12.2018г.</t>
  </si>
  <si>
    <t>Приложение 1 к Решению Комиссии по разработке ТП ОМС от 27.12.2018г.</t>
  </si>
  <si>
    <t>* - законченный случай</t>
  </si>
  <si>
    <t>ЗС*</t>
  </si>
  <si>
    <t>ДС МРФ*</t>
  </si>
  <si>
    <t>ДС МУН**</t>
  </si>
  <si>
    <t>Объемы первичной медико-санитарной помощи, оказываемой в амбулаторных условиях (за исключением объемов помощи, финансируемой по подушевому принципу) и скорой медицинской помощи в рамках программы обязательного медицинского страхования на 2019 год</t>
  </si>
  <si>
    <t>Объемы первичной медико-санитарной медицинской помощи и специализированной медицинской помощи, оказываемой в условиях дневного стационара в рамках программы обязательного медицинского страхования на 2019 год</t>
  </si>
  <si>
    <t>Объемы специализированной (за исключением высокотехнологичной) медицинской помощи, оказываемой в условиях круглосуточного стационара в рамках программы обязательного медицинского страхования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</si>
</sst>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Arial"/>
      <family val="2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44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12" fillId="0" borderId="0"/>
    <xf numFmtId="0" fontId="1" fillId="0" borderId="0"/>
  </cellStyleXfs>
  <cellXfs count="170">
    <xf numFmtId="0" fontId="0" fillId="0" borderId="0" xfId="0"/>
    <xf numFmtId="0" fontId="2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3" fontId="3" fillId="0" borderId="0" xfId="0" applyNumberFormat="1" applyFont="1" applyFill="1" applyBorder="1" applyAlignment="1">
      <alignment vertical="center" wrapText="1"/>
    </xf>
    <xf numFmtId="0" fontId="6" fillId="2" borderId="1" xfId="0" applyNumberFormat="1" applyFont="1" applyFill="1" applyBorder="1" applyAlignment="1">
      <alignment horizontal="left" vertical="top"/>
    </xf>
    <xf numFmtId="0" fontId="6" fillId="2" borderId="1" xfId="0" applyNumberFormat="1" applyFont="1" applyFill="1" applyBorder="1" applyAlignment="1">
      <alignment horizontal="left" vertical="top" wrapText="1"/>
    </xf>
    <xf numFmtId="0" fontId="0" fillId="0" borderId="0" xfId="0" applyAlignment="1">
      <alignment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wrapText="1"/>
    </xf>
    <xf numFmtId="3" fontId="0" fillId="0" borderId="0" xfId="0" applyNumberFormat="1"/>
    <xf numFmtId="3" fontId="2" fillId="0" borderId="0" xfId="0" applyNumberFormat="1" applyFont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3" fontId="10" fillId="0" borderId="8" xfId="0" applyNumberFormat="1" applyFont="1" applyFill="1" applyBorder="1" applyAlignment="1">
      <alignment horizontal="center" vertical="center" wrapText="1"/>
    </xf>
    <xf numFmtId="3" fontId="11" fillId="0" borderId="0" xfId="0" applyNumberFormat="1" applyFont="1" applyFill="1" applyAlignment="1">
      <alignment horizontal="right"/>
    </xf>
    <xf numFmtId="3" fontId="11" fillId="0" borderId="0" xfId="0" applyNumberFormat="1" applyFont="1" applyFill="1" applyAlignment="1">
      <alignment horizontal="right" vertical="center" wrapText="1"/>
    </xf>
    <xf numFmtId="0" fontId="13" fillId="0" borderId="0" xfId="0" applyFont="1"/>
    <xf numFmtId="0" fontId="13" fillId="0" borderId="0" xfId="0" applyFont="1" applyAlignment="1">
      <alignment horizontal="center" vertical="center"/>
    </xf>
    <xf numFmtId="0" fontId="13" fillId="0" borderId="1" xfId="0" applyFont="1" applyBorder="1"/>
    <xf numFmtId="1" fontId="14" fillId="2" borderId="1" xfId="0" applyNumberFormat="1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horizontal="left"/>
    </xf>
    <xf numFmtId="0" fontId="15" fillId="0" borderId="0" xfId="0" applyFont="1"/>
    <xf numFmtId="0" fontId="10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0" borderId="8" xfId="0" applyNumberFormat="1" applyFont="1" applyFill="1" applyBorder="1" applyAlignment="1">
      <alignment horizontal="center" vertical="center" wrapText="1"/>
    </xf>
    <xf numFmtId="3" fontId="7" fillId="0" borderId="1" xfId="1" applyNumberFormat="1" applyFont="1" applyFill="1" applyBorder="1" applyAlignment="1">
      <alignment horizontal="center" vertical="top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Alignment="1">
      <alignment wrapText="1"/>
    </xf>
    <xf numFmtId="0" fontId="0" fillId="0" borderId="0" xfId="0" applyFill="1" applyAlignment="1">
      <alignment wrapText="1"/>
    </xf>
    <xf numFmtId="3" fontId="8" fillId="0" borderId="1" xfId="0" applyNumberFormat="1" applyFont="1" applyFill="1" applyBorder="1"/>
    <xf numFmtId="0" fontId="0" fillId="0" borderId="0" xfId="0" applyFill="1"/>
    <xf numFmtId="0" fontId="14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/>
    </xf>
    <xf numFmtId="0" fontId="19" fillId="7" borderId="1" xfId="0" applyFont="1" applyFill="1" applyBorder="1" applyAlignment="1">
      <alignment horizontal="left" vertical="center"/>
    </xf>
    <xf numFmtId="0" fontId="0" fillId="0" borderId="1" xfId="0" applyFill="1" applyBorder="1"/>
    <xf numFmtId="0" fontId="7" fillId="0" borderId="1" xfId="0" applyFont="1" applyFill="1" applyBorder="1" applyAlignment="1">
      <alignment horizontal="center" vertical="center"/>
    </xf>
    <xf numFmtId="3" fontId="0" fillId="0" borderId="1" xfId="0" applyNumberFormat="1" applyFill="1" applyBorder="1"/>
    <xf numFmtId="0" fontId="6" fillId="0" borderId="1" xfId="0" applyNumberFormat="1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horizontal="left" vertical="center" wrapText="1"/>
    </xf>
    <xf numFmtId="3" fontId="13" fillId="0" borderId="0" xfId="0" applyNumberFormat="1" applyFont="1" applyFill="1" applyAlignment="1">
      <alignment wrapText="1"/>
    </xf>
    <xf numFmtId="3" fontId="5" fillId="0" borderId="0" xfId="0" applyNumberFormat="1" applyFont="1" applyFill="1" applyBorder="1" applyAlignment="1">
      <alignment vertical="center" wrapText="1"/>
    </xf>
    <xf numFmtId="0" fontId="13" fillId="0" borderId="0" xfId="0" applyFont="1" applyFill="1"/>
    <xf numFmtId="0" fontId="13" fillId="0" borderId="0" xfId="0" applyFont="1" applyFill="1" applyAlignment="1">
      <alignment horizontal="center" vertical="center"/>
    </xf>
    <xf numFmtId="3" fontId="17" fillId="0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Fill="1" applyBorder="1" applyAlignment="1">
      <alignment horizontal="center" vertical="center" wrapText="1"/>
    </xf>
    <xf numFmtId="0" fontId="13" fillId="8" borderId="0" xfId="0" applyFont="1" applyFill="1"/>
    <xf numFmtId="0" fontId="13" fillId="8" borderId="0" xfId="0" applyFont="1" applyFill="1" applyAlignment="1">
      <alignment horizontal="center" vertical="center"/>
    </xf>
    <xf numFmtId="0" fontId="0" fillId="8" borderId="0" xfId="0" applyFill="1"/>
    <xf numFmtId="0" fontId="0" fillId="8" borderId="0" xfId="0" applyFill="1" applyAlignment="1">
      <alignment wrapText="1"/>
    </xf>
    <xf numFmtId="3" fontId="0" fillId="8" borderId="0" xfId="0" applyNumberFormat="1" applyFill="1"/>
    <xf numFmtId="0" fontId="0" fillId="8" borderId="0" xfId="0" applyFill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/>
    </xf>
    <xf numFmtId="0" fontId="7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1" fontId="4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2" fillId="0" borderId="0" xfId="0" applyFont="1"/>
    <xf numFmtId="4" fontId="2" fillId="0" borderId="0" xfId="0" applyNumberFormat="1" applyFont="1"/>
    <xf numFmtId="0" fontId="3" fillId="0" borderId="1" xfId="0" applyFont="1" applyFill="1" applyBorder="1" applyAlignment="1">
      <alignment horizontal="left" vertical="center"/>
    </xf>
    <xf numFmtId="4" fontId="3" fillId="7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/>
    </xf>
    <xf numFmtId="4" fontId="4" fillId="6" borderId="1" xfId="0" applyNumberFormat="1" applyFont="1" applyFill="1" applyBorder="1" applyAlignment="1">
      <alignment horizontal="center" vertical="center" wrapText="1"/>
    </xf>
    <xf numFmtId="3" fontId="10" fillId="9" borderId="8" xfId="0" applyNumberFormat="1" applyFont="1" applyFill="1" applyBorder="1" applyAlignment="1">
      <alignment horizontal="center" vertical="center" wrapText="1"/>
    </xf>
    <xf numFmtId="3" fontId="10" fillId="9" borderId="1" xfId="0" applyNumberFormat="1" applyFont="1" applyFill="1" applyBorder="1" applyAlignment="1">
      <alignment horizontal="center" vertical="center" wrapText="1"/>
    </xf>
    <xf numFmtId="3" fontId="7" fillId="2" borderId="1" xfId="1" applyNumberFormat="1" applyFont="1" applyFill="1" applyBorder="1" applyAlignment="1">
      <alignment horizontal="center" vertical="top" wrapText="1"/>
    </xf>
    <xf numFmtId="3" fontId="10" fillId="10" borderId="1" xfId="0" applyNumberFormat="1" applyFont="1" applyFill="1" applyBorder="1" applyAlignment="1">
      <alignment horizontal="center" vertical="center" wrapText="1"/>
    </xf>
    <xf numFmtId="3" fontId="10" fillId="10" borderId="8" xfId="0" applyNumberFormat="1" applyFont="1" applyFill="1" applyBorder="1" applyAlignment="1">
      <alignment horizontal="center" vertical="center" wrapText="1"/>
    </xf>
    <xf numFmtId="3" fontId="7" fillId="11" borderId="8" xfId="1" applyNumberFormat="1" applyFont="1" applyFill="1" applyBorder="1" applyAlignment="1">
      <alignment horizontal="center" vertical="top" wrapText="1"/>
    </xf>
    <xf numFmtId="3" fontId="10" fillId="11" borderId="1" xfId="0" applyNumberFormat="1" applyFont="1" applyFill="1" applyBorder="1" applyAlignment="1">
      <alignment horizontal="center" vertical="center" wrapText="1"/>
    </xf>
    <xf numFmtId="3" fontId="10" fillId="11" borderId="8" xfId="0" applyNumberFormat="1" applyFont="1" applyFill="1" applyBorder="1" applyAlignment="1">
      <alignment horizontal="center" vertical="center" wrapText="1"/>
    </xf>
    <xf numFmtId="3" fontId="7" fillId="11" borderId="1" xfId="1" applyNumberFormat="1" applyFont="1" applyFill="1" applyBorder="1" applyAlignment="1">
      <alignment horizontal="center" vertical="top" wrapText="1"/>
    </xf>
    <xf numFmtId="3" fontId="0" fillId="11" borderId="0" xfId="0" applyNumberFormat="1" applyFill="1" applyAlignment="1">
      <alignment wrapText="1"/>
    </xf>
    <xf numFmtId="3" fontId="0" fillId="11" borderId="1" xfId="0" applyNumberFormat="1" applyFill="1" applyBorder="1" applyAlignment="1">
      <alignment wrapText="1"/>
    </xf>
    <xf numFmtId="3" fontId="3" fillId="0" borderId="0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3" fontId="7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3" fontId="7" fillId="0" borderId="0" xfId="0" applyNumberFormat="1" applyFont="1" applyFill="1" applyAlignment="1">
      <alignment horizont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22" fillId="0" borderId="0" xfId="0" applyNumberFormat="1" applyFont="1" applyAlignment="1">
      <alignment wrapText="1"/>
    </xf>
    <xf numFmtId="3" fontId="20" fillId="0" borderId="12" xfId="0" applyNumberFormat="1" applyFont="1" applyFill="1" applyBorder="1" applyAlignment="1">
      <alignment vertical="center" wrapText="1"/>
    </xf>
    <xf numFmtId="3" fontId="21" fillId="0" borderId="12" xfId="0" applyNumberFormat="1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/>
    </xf>
    <xf numFmtId="0" fontId="20" fillId="6" borderId="1" xfId="0" applyFont="1" applyFill="1" applyBorder="1" applyAlignment="1">
      <alignment horizontal="left" vertical="center"/>
    </xf>
    <xf numFmtId="0" fontId="19" fillId="4" borderId="1" xfId="0" applyFont="1" applyFill="1" applyBorder="1" applyAlignment="1">
      <alignment horizontal="left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right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left" vertical="center"/>
    </xf>
    <xf numFmtId="0" fontId="0" fillId="0" borderId="10" xfId="0" applyFill="1" applyBorder="1" applyAlignment="1">
      <alignment horizontal="left" vertical="center"/>
    </xf>
    <xf numFmtId="0" fontId="0" fillId="0" borderId="11" xfId="0" applyFill="1" applyBorder="1" applyAlignment="1">
      <alignment horizontal="left" vertical="center"/>
    </xf>
    <xf numFmtId="3" fontId="7" fillId="0" borderId="9" xfId="0" applyNumberFormat="1" applyFont="1" applyFill="1" applyBorder="1" applyAlignment="1">
      <alignment horizontal="center" vertical="center" wrapText="1"/>
    </xf>
    <xf numFmtId="3" fontId="7" fillId="0" borderId="11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textRotation="90"/>
    </xf>
    <xf numFmtId="0" fontId="13" fillId="0" borderId="6" xfId="0" applyFont="1" applyBorder="1" applyAlignment="1">
      <alignment horizontal="center" vertical="center" textRotation="90"/>
    </xf>
    <xf numFmtId="0" fontId="13" fillId="0" borderId="8" xfId="0" applyFont="1" applyBorder="1" applyAlignment="1">
      <alignment horizontal="center" vertical="center" textRotation="90"/>
    </xf>
    <xf numFmtId="0" fontId="23" fillId="0" borderId="12" xfId="0" applyFont="1" applyBorder="1" applyAlignment="1">
      <alignment horizontal="center" wrapText="1"/>
    </xf>
    <xf numFmtId="3" fontId="11" fillId="0" borderId="0" xfId="0" applyNumberFormat="1" applyFont="1" applyFill="1" applyAlignment="1">
      <alignment horizontal="left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3" fontId="2" fillId="0" borderId="5" xfId="0" applyNumberFormat="1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vertical="center" wrapText="1"/>
    </xf>
    <xf numFmtId="164" fontId="3" fillId="0" borderId="13" xfId="0" applyNumberFormat="1" applyFont="1" applyFill="1" applyBorder="1" applyAlignment="1">
      <alignment horizontal="center" vertical="center" wrapText="1"/>
    </xf>
    <xf numFmtId="164" fontId="3" fillId="0" borderId="14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3" fillId="0" borderId="0" xfId="0" applyNumberFormat="1" applyFont="1" applyAlignment="1">
      <alignment horizontal="center" wrapText="1"/>
    </xf>
  </cellXfs>
  <cellStyles count="4">
    <cellStyle name="Обычный" xfId="0" builtinId="0"/>
    <cellStyle name="Обычный 2" xfId="3"/>
    <cellStyle name="Обычный 2 2" xfId="2"/>
    <cellStyle name="Обычный_ЛИЦЕНЗИИ 2017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F167"/>
  <sheetViews>
    <sheetView view="pageBreakPreview" zoomScale="106" zoomScaleNormal="100" zoomScaleSheetLayoutView="106" workbookViewId="0">
      <pane xSplit="2" ySplit="4" topLeftCell="C155" activePane="bottomRight" state="frozen"/>
      <selection pane="topRight" activeCell="C1" sqref="C1"/>
      <selection pane="bottomLeft" activeCell="A5" sqref="A5"/>
      <selection pane="bottomRight" activeCell="F38" sqref="F38"/>
    </sheetView>
  </sheetViews>
  <sheetFormatPr defaultRowHeight="15" x14ac:dyDescent="0.25"/>
  <cols>
    <col min="1" max="1" width="4.7109375" style="66" customWidth="1"/>
    <col min="2" max="2" width="27" customWidth="1"/>
    <col min="3" max="3" width="21" style="30" customWidth="1"/>
    <col min="4" max="4" width="7.7109375" style="68" customWidth="1"/>
    <col min="5" max="5" width="12.7109375" style="77" customWidth="1"/>
    <col min="6" max="6" width="18.28515625" style="77" bestFit="1" customWidth="1"/>
  </cols>
  <sheetData>
    <row r="1" spans="1:6" ht="34.5" customHeight="1" x14ac:dyDescent="0.25">
      <c r="A1" s="21"/>
      <c r="B1" s="22"/>
      <c r="C1" s="22"/>
      <c r="D1" s="136" t="s">
        <v>249</v>
      </c>
      <c r="E1" s="136"/>
      <c r="F1" s="136"/>
    </row>
    <row r="2" spans="1:6" ht="36" customHeight="1" x14ac:dyDescent="0.25">
      <c r="A2" s="137" t="s">
        <v>229</v>
      </c>
      <c r="B2" s="137"/>
      <c r="C2" s="137"/>
      <c r="D2" s="137"/>
      <c r="E2" s="137"/>
      <c r="F2" s="137"/>
    </row>
    <row r="3" spans="1:6" ht="25.5" x14ac:dyDescent="0.25">
      <c r="A3" s="138" t="s">
        <v>186</v>
      </c>
      <c r="B3" s="139" t="s">
        <v>187</v>
      </c>
      <c r="C3" s="141" t="s">
        <v>188</v>
      </c>
      <c r="D3" s="124" t="s">
        <v>189</v>
      </c>
      <c r="E3" s="23" t="s">
        <v>190</v>
      </c>
      <c r="F3" s="63" t="s">
        <v>191</v>
      </c>
    </row>
    <row r="4" spans="1:6" x14ac:dyDescent="0.25">
      <c r="A4" s="138"/>
      <c r="B4" s="140"/>
      <c r="C4" s="142"/>
      <c r="D4" s="124"/>
      <c r="E4" s="69" t="s">
        <v>1</v>
      </c>
      <c r="F4" s="70" t="s">
        <v>4</v>
      </c>
    </row>
    <row r="5" spans="1:6" x14ac:dyDescent="0.25">
      <c r="A5" s="120">
        <v>1</v>
      </c>
      <c r="B5" s="120" t="s">
        <v>192</v>
      </c>
      <c r="C5" s="120" t="s">
        <v>193</v>
      </c>
      <c r="D5" s="67">
        <v>31</v>
      </c>
      <c r="E5" s="27">
        <v>180</v>
      </c>
      <c r="F5" s="101">
        <v>30676422.600000001</v>
      </c>
    </row>
    <row r="6" spans="1:6" x14ac:dyDescent="0.25">
      <c r="A6" s="121"/>
      <c r="B6" s="121"/>
      <c r="C6" s="121"/>
      <c r="D6" s="67">
        <v>32</v>
      </c>
      <c r="E6" s="27">
        <v>110</v>
      </c>
      <c r="F6" s="101">
        <v>25776688.300000001</v>
      </c>
    </row>
    <row r="7" spans="1:6" x14ac:dyDescent="0.25">
      <c r="A7" s="121"/>
      <c r="B7" s="121"/>
      <c r="C7" s="121"/>
      <c r="D7" s="67">
        <v>33</v>
      </c>
      <c r="E7" s="27">
        <v>40</v>
      </c>
      <c r="F7" s="101">
        <v>11929740</v>
      </c>
    </row>
    <row r="8" spans="1:6" x14ac:dyDescent="0.25">
      <c r="A8" s="121"/>
      <c r="B8" s="121"/>
      <c r="C8" s="121"/>
      <c r="D8" s="67">
        <v>34</v>
      </c>
      <c r="E8" s="27">
        <v>230</v>
      </c>
      <c r="F8" s="101">
        <v>35000388</v>
      </c>
    </row>
    <row r="9" spans="1:6" x14ac:dyDescent="0.25">
      <c r="A9" s="121"/>
      <c r="B9" s="121"/>
      <c r="C9" s="121"/>
      <c r="D9" s="67">
        <v>35</v>
      </c>
      <c r="E9" s="27">
        <v>120</v>
      </c>
      <c r="F9" s="101">
        <v>25108974</v>
      </c>
    </row>
    <row r="10" spans="1:6" x14ac:dyDescent="0.25">
      <c r="A10" s="121"/>
      <c r="B10" s="121"/>
      <c r="C10" s="121"/>
      <c r="D10" s="67">
        <v>36</v>
      </c>
      <c r="E10" s="27">
        <v>40</v>
      </c>
      <c r="F10" s="101">
        <v>10652292</v>
      </c>
    </row>
    <row r="11" spans="1:6" x14ac:dyDescent="0.25">
      <c r="A11" s="121"/>
      <c r="B11" s="121"/>
      <c r="C11" s="121"/>
      <c r="D11" s="67">
        <v>37</v>
      </c>
      <c r="E11" s="27">
        <v>850</v>
      </c>
      <c r="F11" s="101">
        <v>213826578</v>
      </c>
    </row>
    <row r="12" spans="1:6" x14ac:dyDescent="0.25">
      <c r="A12" s="121"/>
      <c r="B12" s="121"/>
      <c r="C12" s="121"/>
      <c r="D12" s="67">
        <v>38</v>
      </c>
      <c r="E12" s="27">
        <v>240</v>
      </c>
      <c r="F12" s="101">
        <v>33682519.200000003</v>
      </c>
    </row>
    <row r="13" spans="1:6" x14ac:dyDescent="0.25">
      <c r="A13" s="121"/>
      <c r="B13" s="121"/>
      <c r="C13" s="121"/>
      <c r="D13" s="67">
        <v>40</v>
      </c>
      <c r="E13" s="27">
        <v>170</v>
      </c>
      <c r="F13" s="101">
        <v>39690903</v>
      </c>
    </row>
    <row r="14" spans="1:6" x14ac:dyDescent="0.25">
      <c r="A14" s="121"/>
      <c r="B14" s="121"/>
      <c r="C14" s="122"/>
      <c r="D14" s="67">
        <v>41</v>
      </c>
      <c r="E14" s="27">
        <v>100</v>
      </c>
      <c r="F14" s="101">
        <v>35240696</v>
      </c>
    </row>
    <row r="15" spans="1:6" x14ac:dyDescent="0.25">
      <c r="A15" s="121"/>
      <c r="B15" s="121"/>
      <c r="C15" s="24" t="s">
        <v>194</v>
      </c>
      <c r="D15" s="25"/>
      <c r="E15" s="24">
        <f>SUM(E5:E14)</f>
        <v>2080</v>
      </c>
      <c r="F15" s="26">
        <f>SUM(F5:F14)</f>
        <v>461585201.10000002</v>
      </c>
    </row>
    <row r="16" spans="1:6" x14ac:dyDescent="0.25">
      <c r="A16" s="121"/>
      <c r="B16" s="121"/>
      <c r="C16" s="120" t="s">
        <v>195</v>
      </c>
      <c r="D16" s="64">
        <v>50</v>
      </c>
      <c r="E16" s="27">
        <v>110</v>
      </c>
      <c r="F16" s="101">
        <v>10404059.6</v>
      </c>
    </row>
    <row r="17" spans="1:6" x14ac:dyDescent="0.25">
      <c r="A17" s="121"/>
      <c r="B17" s="121"/>
      <c r="C17" s="122"/>
      <c r="D17" s="64">
        <v>51</v>
      </c>
      <c r="E17" s="27">
        <v>10</v>
      </c>
      <c r="F17" s="101">
        <v>1388667.2</v>
      </c>
    </row>
    <row r="18" spans="1:6" x14ac:dyDescent="0.25">
      <c r="A18" s="121"/>
      <c r="B18" s="121"/>
      <c r="C18" s="24" t="s">
        <v>194</v>
      </c>
      <c r="D18" s="25"/>
      <c r="E18" s="24">
        <f>SUM(E16:E17)</f>
        <v>120</v>
      </c>
      <c r="F18" s="26">
        <f>SUM(F16:F17)</f>
        <v>11792726.800000001</v>
      </c>
    </row>
    <row r="19" spans="1:6" x14ac:dyDescent="0.25">
      <c r="A19" s="121"/>
      <c r="B19" s="121"/>
      <c r="C19" s="40" t="s">
        <v>196</v>
      </c>
      <c r="D19" s="67">
        <v>6</v>
      </c>
      <c r="E19" s="27">
        <v>20</v>
      </c>
      <c r="F19" s="101">
        <v>2985078.4</v>
      </c>
    </row>
    <row r="20" spans="1:6" x14ac:dyDescent="0.25">
      <c r="A20" s="121"/>
      <c r="B20" s="121"/>
      <c r="C20" s="24" t="s">
        <v>194</v>
      </c>
      <c r="D20" s="25"/>
      <c r="E20" s="24">
        <f>SUM(E19)</f>
        <v>20</v>
      </c>
      <c r="F20" s="26">
        <f>SUM(F19)</f>
        <v>2985078.4</v>
      </c>
    </row>
    <row r="21" spans="1:6" x14ac:dyDescent="0.25">
      <c r="A21" s="121"/>
      <c r="B21" s="121"/>
      <c r="C21" s="133" t="s">
        <v>197</v>
      </c>
      <c r="D21" s="67">
        <v>20</v>
      </c>
      <c r="E21" s="27">
        <v>32</v>
      </c>
      <c r="F21" s="101">
        <v>4070018.56</v>
      </c>
    </row>
    <row r="22" spans="1:6" x14ac:dyDescent="0.25">
      <c r="A22" s="121"/>
      <c r="B22" s="121"/>
      <c r="C22" s="135"/>
      <c r="D22" s="67">
        <v>22</v>
      </c>
      <c r="E22" s="27">
        <v>5</v>
      </c>
      <c r="F22" s="101">
        <v>670217.15</v>
      </c>
    </row>
    <row r="23" spans="1:6" x14ac:dyDescent="0.25">
      <c r="A23" s="121"/>
      <c r="B23" s="121"/>
      <c r="C23" s="24" t="s">
        <v>194</v>
      </c>
      <c r="D23" s="25"/>
      <c r="E23" s="24">
        <f>SUM(E21:E22)</f>
        <v>37</v>
      </c>
      <c r="F23" s="26">
        <f>SUM(F21:F22)</f>
        <v>4740235.71</v>
      </c>
    </row>
    <row r="24" spans="1:6" x14ac:dyDescent="0.25">
      <c r="A24" s="121"/>
      <c r="B24" s="121"/>
      <c r="C24" s="132" t="s">
        <v>198</v>
      </c>
      <c r="D24" s="67">
        <v>23</v>
      </c>
      <c r="E24" s="27">
        <v>7</v>
      </c>
      <c r="F24" s="101">
        <v>795410.28</v>
      </c>
    </row>
    <row r="25" spans="1:6" x14ac:dyDescent="0.25">
      <c r="A25" s="121"/>
      <c r="B25" s="121"/>
      <c r="C25" s="132"/>
      <c r="D25" s="67">
        <v>24</v>
      </c>
      <c r="E25" s="27">
        <v>5</v>
      </c>
      <c r="F25" s="101">
        <v>339301.6</v>
      </c>
    </row>
    <row r="26" spans="1:6" x14ac:dyDescent="0.25">
      <c r="A26" s="121"/>
      <c r="B26" s="121"/>
      <c r="C26" s="24" t="s">
        <v>194</v>
      </c>
      <c r="D26" s="25"/>
      <c r="E26" s="24">
        <f>SUM(E24:E25)</f>
        <v>12</v>
      </c>
      <c r="F26" s="26">
        <f>SUM(F24:F25)</f>
        <v>1134711.8799999999</v>
      </c>
    </row>
    <row r="27" spans="1:6" x14ac:dyDescent="0.25">
      <c r="A27" s="121"/>
      <c r="B27" s="121"/>
      <c r="C27" s="132" t="s">
        <v>199</v>
      </c>
      <c r="D27" s="67">
        <v>25</v>
      </c>
      <c r="E27" s="27">
        <v>250</v>
      </c>
      <c r="F27" s="101">
        <v>17779707.5</v>
      </c>
    </row>
    <row r="28" spans="1:6" x14ac:dyDescent="0.25">
      <c r="A28" s="121"/>
      <c r="B28" s="121"/>
      <c r="C28" s="132"/>
      <c r="D28" s="67">
        <v>26</v>
      </c>
      <c r="E28" s="27">
        <v>10</v>
      </c>
      <c r="F28" s="101">
        <v>875423.7</v>
      </c>
    </row>
    <row r="29" spans="1:6" x14ac:dyDescent="0.25">
      <c r="A29" s="121"/>
      <c r="B29" s="121"/>
      <c r="C29" s="24" t="s">
        <v>194</v>
      </c>
      <c r="D29" s="25"/>
      <c r="E29" s="24">
        <f>SUM(E27:E28)</f>
        <v>260</v>
      </c>
      <c r="F29" s="26">
        <f>SUM(F27:F28)</f>
        <v>18655131.199999999</v>
      </c>
    </row>
    <row r="30" spans="1:6" x14ac:dyDescent="0.25">
      <c r="A30" s="121"/>
      <c r="B30" s="121"/>
      <c r="C30" s="133" t="s">
        <v>200</v>
      </c>
      <c r="D30" s="67">
        <v>12</v>
      </c>
      <c r="E30" s="27">
        <v>100</v>
      </c>
      <c r="F30" s="101">
        <v>16225495</v>
      </c>
    </row>
    <row r="31" spans="1:6" x14ac:dyDescent="0.25">
      <c r="A31" s="121"/>
      <c r="B31" s="121"/>
      <c r="C31" s="134"/>
      <c r="D31" s="67">
        <v>13</v>
      </c>
      <c r="E31" s="102">
        <v>10</v>
      </c>
      <c r="F31" s="101">
        <v>2457139.9</v>
      </c>
    </row>
    <row r="32" spans="1:6" x14ac:dyDescent="0.25">
      <c r="A32" s="121"/>
      <c r="B32" s="121"/>
      <c r="C32" s="134"/>
      <c r="D32" s="67">
        <v>14</v>
      </c>
      <c r="E32" s="102">
        <v>15</v>
      </c>
      <c r="F32" s="101">
        <v>2365107.9</v>
      </c>
    </row>
    <row r="33" spans="1:6" x14ac:dyDescent="0.25">
      <c r="A33" s="121"/>
      <c r="B33" s="121"/>
      <c r="C33" s="135"/>
      <c r="D33" s="67">
        <v>17</v>
      </c>
      <c r="E33" s="102">
        <v>5</v>
      </c>
      <c r="F33" s="101">
        <v>1974528.25</v>
      </c>
    </row>
    <row r="34" spans="1:6" x14ac:dyDescent="0.25">
      <c r="A34" s="121"/>
      <c r="B34" s="121"/>
      <c r="C34" s="24" t="s">
        <v>194</v>
      </c>
      <c r="D34" s="25"/>
      <c r="E34" s="24">
        <f>SUM(E30:E33)</f>
        <v>130</v>
      </c>
      <c r="F34" s="26">
        <f>SUM(F30:F33)</f>
        <v>23022271.050000001</v>
      </c>
    </row>
    <row r="35" spans="1:6" x14ac:dyDescent="0.25">
      <c r="A35" s="121"/>
      <c r="B35" s="121"/>
      <c r="C35" s="41" t="s">
        <v>201</v>
      </c>
      <c r="D35" s="64">
        <v>30</v>
      </c>
      <c r="E35" s="27">
        <v>100</v>
      </c>
      <c r="F35" s="101">
        <v>13130892</v>
      </c>
    </row>
    <row r="36" spans="1:6" x14ac:dyDescent="0.25">
      <c r="A36" s="121"/>
      <c r="B36" s="121"/>
      <c r="C36" s="24" t="s">
        <v>194</v>
      </c>
      <c r="D36" s="25"/>
      <c r="E36" s="24">
        <f>SUM(E35)</f>
        <v>100</v>
      </c>
      <c r="F36" s="26">
        <f>SUM(F35)</f>
        <v>13130892</v>
      </c>
    </row>
    <row r="37" spans="1:6" x14ac:dyDescent="0.25">
      <c r="A37" s="121"/>
      <c r="B37" s="121"/>
      <c r="C37" s="123" t="s">
        <v>202</v>
      </c>
      <c r="D37" s="64">
        <v>44</v>
      </c>
      <c r="E37" s="27">
        <v>80</v>
      </c>
      <c r="F37" s="101">
        <v>10998134.4</v>
      </c>
    </row>
    <row r="38" spans="1:6" x14ac:dyDescent="0.25">
      <c r="A38" s="121"/>
      <c r="B38" s="121"/>
      <c r="C38" s="123"/>
      <c r="D38" s="64">
        <v>47</v>
      </c>
      <c r="E38" s="27">
        <v>30</v>
      </c>
      <c r="F38" s="101">
        <v>4380605.0999999996</v>
      </c>
    </row>
    <row r="39" spans="1:6" x14ac:dyDescent="0.25">
      <c r="A39" s="121"/>
      <c r="B39" s="121"/>
      <c r="C39" s="123"/>
      <c r="D39" s="67">
        <v>48</v>
      </c>
      <c r="E39" s="102">
        <v>120</v>
      </c>
      <c r="F39" s="101">
        <v>25078272</v>
      </c>
    </row>
    <row r="40" spans="1:6" x14ac:dyDescent="0.25">
      <c r="A40" s="121"/>
      <c r="B40" s="121"/>
      <c r="C40" s="24" t="s">
        <v>194</v>
      </c>
      <c r="D40" s="25"/>
      <c r="E40" s="24">
        <f>SUM(E37:E39)</f>
        <v>230</v>
      </c>
      <c r="F40" s="26">
        <f>SUM(F37:F39)</f>
        <v>40457011.5</v>
      </c>
    </row>
    <row r="41" spans="1:6" x14ac:dyDescent="0.25">
      <c r="A41" s="121"/>
      <c r="B41" s="121"/>
      <c r="C41" s="125" t="s">
        <v>203</v>
      </c>
      <c r="D41" s="67">
        <v>1</v>
      </c>
      <c r="E41" s="102">
        <v>7</v>
      </c>
      <c r="F41" s="101">
        <v>1152607.05</v>
      </c>
    </row>
    <row r="42" spans="1:6" x14ac:dyDescent="0.25">
      <c r="A42" s="121"/>
      <c r="B42" s="121"/>
      <c r="C42" s="127"/>
      <c r="D42" s="67">
        <v>2</v>
      </c>
      <c r="E42" s="27">
        <v>5</v>
      </c>
      <c r="F42" s="101">
        <v>895806.2</v>
      </c>
    </row>
    <row r="43" spans="1:6" x14ac:dyDescent="0.25">
      <c r="A43" s="121"/>
      <c r="B43" s="121"/>
      <c r="C43" s="24" t="s">
        <v>194</v>
      </c>
      <c r="D43" s="24"/>
      <c r="E43" s="24">
        <f>SUM(E41:E42)</f>
        <v>12</v>
      </c>
      <c r="F43" s="26">
        <f>SUM(F41:F42)</f>
        <v>2048413.25</v>
      </c>
    </row>
    <row r="44" spans="1:6" x14ac:dyDescent="0.25">
      <c r="A44" s="121"/>
      <c r="B44" s="121"/>
      <c r="C44" s="41" t="s">
        <v>204</v>
      </c>
      <c r="D44" s="64">
        <v>5</v>
      </c>
      <c r="E44" s="27">
        <v>60</v>
      </c>
      <c r="F44" s="101">
        <v>7920777.5999999996</v>
      </c>
    </row>
    <row r="45" spans="1:6" x14ac:dyDescent="0.25">
      <c r="A45" s="122"/>
      <c r="B45" s="122"/>
      <c r="C45" s="24" t="s">
        <v>194</v>
      </c>
      <c r="D45" s="25"/>
      <c r="E45" s="24">
        <f>SUM(E44)</f>
        <v>60</v>
      </c>
      <c r="F45" s="26">
        <f>SUM(F44)</f>
        <v>7920777.5999999996</v>
      </c>
    </row>
    <row r="46" spans="1:6" x14ac:dyDescent="0.25">
      <c r="A46" s="110" t="s">
        <v>205</v>
      </c>
      <c r="B46" s="110"/>
      <c r="C46" s="110"/>
      <c r="D46" s="110"/>
      <c r="E46" s="71">
        <f>E15+E18+E20+E23+E26+E29+E34+E36+E40+E43+E45</f>
        <v>3061</v>
      </c>
      <c r="F46" s="72">
        <f>F15+F18+F20+F23+F26+F29+F34+F36+F40+F43+F45</f>
        <v>587472450.49000001</v>
      </c>
    </row>
    <row r="47" spans="1:6" x14ac:dyDescent="0.25">
      <c r="A47" s="120">
        <v>2</v>
      </c>
      <c r="B47" s="120" t="s">
        <v>206</v>
      </c>
      <c r="C47" s="133" t="s">
        <v>195</v>
      </c>
      <c r="D47" s="67">
        <v>50</v>
      </c>
      <c r="E47" s="102">
        <v>400</v>
      </c>
      <c r="F47" s="101">
        <v>37832944</v>
      </c>
    </row>
    <row r="48" spans="1:6" x14ac:dyDescent="0.25">
      <c r="A48" s="121"/>
      <c r="B48" s="121"/>
      <c r="C48" s="135"/>
      <c r="D48" s="67">
        <v>51</v>
      </c>
      <c r="E48" s="102">
        <v>20</v>
      </c>
      <c r="F48" s="101">
        <v>2777334.4</v>
      </c>
    </row>
    <row r="49" spans="1:6" x14ac:dyDescent="0.25">
      <c r="A49" s="121"/>
      <c r="B49" s="121"/>
      <c r="C49" s="24" t="s">
        <v>194</v>
      </c>
      <c r="D49" s="24"/>
      <c r="E49" s="24">
        <f>SUM(E47:E48)</f>
        <v>420</v>
      </c>
      <c r="F49" s="26">
        <f>SUM(F47:F48)</f>
        <v>40610278.399999999</v>
      </c>
    </row>
    <row r="50" spans="1:6" ht="25.5" x14ac:dyDescent="0.25">
      <c r="A50" s="121"/>
      <c r="B50" s="121"/>
      <c r="C50" s="42" t="s">
        <v>207</v>
      </c>
      <c r="D50" s="67">
        <v>3</v>
      </c>
      <c r="E50" s="102">
        <v>25</v>
      </c>
      <c r="F50" s="101">
        <v>3177819.5</v>
      </c>
    </row>
    <row r="51" spans="1:6" x14ac:dyDescent="0.25">
      <c r="A51" s="121"/>
      <c r="B51" s="121"/>
      <c r="C51" s="24" t="s">
        <v>194</v>
      </c>
      <c r="D51" s="24"/>
      <c r="E51" s="24">
        <f>SUM(E50)</f>
        <v>25</v>
      </c>
      <c r="F51" s="26">
        <f>SUM(F50)</f>
        <v>3177819.5</v>
      </c>
    </row>
    <row r="52" spans="1:6" x14ac:dyDescent="0.25">
      <c r="A52" s="121"/>
      <c r="B52" s="121"/>
      <c r="C52" s="124" t="s">
        <v>208</v>
      </c>
      <c r="D52" s="67">
        <v>18</v>
      </c>
      <c r="E52" s="102">
        <v>200</v>
      </c>
      <c r="F52" s="101">
        <v>49353870</v>
      </c>
    </row>
    <row r="53" spans="1:6" x14ac:dyDescent="0.25">
      <c r="A53" s="121"/>
      <c r="B53" s="121"/>
      <c r="C53" s="124"/>
      <c r="D53" s="67">
        <v>19</v>
      </c>
      <c r="E53" s="27">
        <v>105</v>
      </c>
      <c r="F53" s="101">
        <v>37854082.350000001</v>
      </c>
    </row>
    <row r="54" spans="1:6" x14ac:dyDescent="0.25">
      <c r="A54" s="121"/>
      <c r="B54" s="121"/>
      <c r="C54" s="24" t="s">
        <v>194</v>
      </c>
      <c r="D54" s="24"/>
      <c r="E54" s="24">
        <f>SUM(E52:E53)</f>
        <v>305</v>
      </c>
      <c r="F54" s="26">
        <f>SUM(F52:F53)</f>
        <v>87207952.349999994</v>
      </c>
    </row>
    <row r="55" spans="1:6" x14ac:dyDescent="0.25">
      <c r="A55" s="121"/>
      <c r="B55" s="121"/>
      <c r="C55" s="124" t="s">
        <v>209</v>
      </c>
      <c r="D55" s="64">
        <v>42</v>
      </c>
      <c r="E55" s="102">
        <v>3</v>
      </c>
      <c r="F55" s="101">
        <v>427385.94</v>
      </c>
    </row>
    <row r="56" spans="1:6" x14ac:dyDescent="0.25">
      <c r="A56" s="121"/>
      <c r="B56" s="121"/>
      <c r="C56" s="124"/>
      <c r="D56" s="67">
        <v>43</v>
      </c>
      <c r="E56" s="102">
        <v>5</v>
      </c>
      <c r="F56" s="101">
        <v>1244964.1499999999</v>
      </c>
    </row>
    <row r="57" spans="1:6" x14ac:dyDescent="0.25">
      <c r="A57" s="121"/>
      <c r="B57" s="121"/>
      <c r="C57" s="24" t="s">
        <v>194</v>
      </c>
      <c r="D57" s="24"/>
      <c r="E57" s="24">
        <f>SUM(E55:E56)</f>
        <v>8</v>
      </c>
      <c r="F57" s="26">
        <f>SUM(F55:F56)</f>
        <v>1672350.09</v>
      </c>
    </row>
    <row r="58" spans="1:6" x14ac:dyDescent="0.25">
      <c r="A58" s="121"/>
      <c r="B58" s="121"/>
      <c r="C58" s="125" t="s">
        <v>203</v>
      </c>
      <c r="D58" s="67">
        <v>1</v>
      </c>
      <c r="E58" s="102">
        <v>60</v>
      </c>
      <c r="F58" s="101">
        <v>9879489</v>
      </c>
    </row>
    <row r="59" spans="1:6" x14ac:dyDescent="0.25">
      <c r="A59" s="121"/>
      <c r="B59" s="121"/>
      <c r="C59" s="127"/>
      <c r="D59" s="67">
        <v>2</v>
      </c>
      <c r="E59" s="102">
        <v>5</v>
      </c>
      <c r="F59" s="101">
        <v>895806.2</v>
      </c>
    </row>
    <row r="60" spans="1:6" x14ac:dyDescent="0.25">
      <c r="A60" s="121"/>
      <c r="B60" s="121"/>
      <c r="C60" s="24" t="s">
        <v>194</v>
      </c>
      <c r="D60" s="24"/>
      <c r="E60" s="24">
        <f>SUM(E58:E59)</f>
        <v>65</v>
      </c>
      <c r="F60" s="26">
        <f>SUM(F58:F59)</f>
        <v>10775295.199999999</v>
      </c>
    </row>
    <row r="61" spans="1:6" x14ac:dyDescent="0.25">
      <c r="A61" s="121"/>
      <c r="B61" s="121"/>
      <c r="C61" s="42" t="s">
        <v>210</v>
      </c>
      <c r="D61" s="67">
        <v>53</v>
      </c>
      <c r="E61" s="102">
        <v>15</v>
      </c>
      <c r="F61" s="101">
        <v>2774323.05</v>
      </c>
    </row>
    <row r="62" spans="1:6" x14ac:dyDescent="0.25">
      <c r="A62" s="122"/>
      <c r="B62" s="122"/>
      <c r="C62" s="24" t="s">
        <v>194</v>
      </c>
      <c r="D62" s="24"/>
      <c r="E62" s="24">
        <f>SUM(E61)</f>
        <v>15</v>
      </c>
      <c r="F62" s="26">
        <f>SUM(F61)</f>
        <v>2774323.05</v>
      </c>
    </row>
    <row r="63" spans="1:6" x14ac:dyDescent="0.25">
      <c r="A63" s="110" t="s">
        <v>205</v>
      </c>
      <c r="B63" s="110"/>
      <c r="C63" s="110"/>
      <c r="D63" s="110"/>
      <c r="E63" s="71">
        <f>E49+E51+E54+E57+E60+E62</f>
        <v>838</v>
      </c>
      <c r="F63" s="72">
        <f>F49+F51+F54+F57+F60+F62</f>
        <v>146218018.59</v>
      </c>
    </row>
    <row r="64" spans="1:6" ht="17.25" customHeight="1" x14ac:dyDescent="0.25">
      <c r="A64" s="117">
        <v>3</v>
      </c>
      <c r="B64" s="120" t="s">
        <v>211</v>
      </c>
      <c r="C64" s="65" t="s">
        <v>212</v>
      </c>
      <c r="D64" s="64">
        <v>29</v>
      </c>
      <c r="E64" s="27">
        <v>2</v>
      </c>
      <c r="F64" s="101">
        <v>196259.38</v>
      </c>
    </row>
    <row r="65" spans="1:6" x14ac:dyDescent="0.25">
      <c r="A65" s="118"/>
      <c r="B65" s="121"/>
      <c r="C65" s="24" t="s">
        <v>194</v>
      </c>
      <c r="D65" s="24"/>
      <c r="E65" s="24">
        <f>SUM(E64:E64)</f>
        <v>2</v>
      </c>
      <c r="F65" s="26">
        <f>SUM(F64:F64)</f>
        <v>196259.38</v>
      </c>
    </row>
    <row r="66" spans="1:6" ht="25.5" x14ac:dyDescent="0.25">
      <c r="A66" s="118"/>
      <c r="B66" s="121"/>
      <c r="C66" s="42" t="s">
        <v>213</v>
      </c>
      <c r="D66" s="67">
        <v>52</v>
      </c>
      <c r="E66" s="102">
        <v>32</v>
      </c>
      <c r="F66" s="101">
        <v>3933464.32</v>
      </c>
    </row>
    <row r="67" spans="1:6" x14ac:dyDescent="0.25">
      <c r="A67" s="119"/>
      <c r="B67" s="122"/>
      <c r="C67" s="24" t="s">
        <v>194</v>
      </c>
      <c r="D67" s="24"/>
      <c r="E67" s="24">
        <f>SUM(E66)</f>
        <v>32</v>
      </c>
      <c r="F67" s="26">
        <f>SUM(F66)</f>
        <v>3933464.32</v>
      </c>
    </row>
    <row r="68" spans="1:6" x14ac:dyDescent="0.25">
      <c r="A68" s="110" t="s">
        <v>205</v>
      </c>
      <c r="B68" s="110"/>
      <c r="C68" s="110"/>
      <c r="D68" s="110"/>
      <c r="E68" s="71">
        <f>E65+E67</f>
        <v>34</v>
      </c>
      <c r="F68" s="72">
        <f>F65+F67</f>
        <v>4129723.7</v>
      </c>
    </row>
    <row r="69" spans="1:6" x14ac:dyDescent="0.25">
      <c r="A69" s="128">
        <v>4</v>
      </c>
      <c r="B69" s="123" t="s">
        <v>214</v>
      </c>
      <c r="C69" s="123" t="s">
        <v>199</v>
      </c>
      <c r="D69" s="64">
        <v>25</v>
      </c>
      <c r="E69" s="27">
        <v>2488</v>
      </c>
      <c r="F69" s="101">
        <v>176943649.03999999</v>
      </c>
    </row>
    <row r="70" spans="1:6" x14ac:dyDescent="0.25">
      <c r="A70" s="128"/>
      <c r="B70" s="123"/>
      <c r="C70" s="123"/>
      <c r="D70" s="63">
        <v>26</v>
      </c>
      <c r="E70" s="103">
        <v>12</v>
      </c>
      <c r="F70" s="101">
        <v>1050508.44</v>
      </c>
    </row>
    <row r="71" spans="1:6" ht="21" customHeight="1" x14ac:dyDescent="0.25">
      <c r="A71" s="128"/>
      <c r="B71" s="123"/>
      <c r="C71" s="24" t="s">
        <v>194</v>
      </c>
      <c r="D71" s="24"/>
      <c r="E71" s="24">
        <f>SUM(E69:E70)</f>
        <v>2500</v>
      </c>
      <c r="F71" s="26">
        <f>SUM(F69:F70)</f>
        <v>177994157.47999999</v>
      </c>
    </row>
    <row r="72" spans="1:6" x14ac:dyDescent="0.25">
      <c r="A72" s="110" t="s">
        <v>205</v>
      </c>
      <c r="B72" s="110"/>
      <c r="C72" s="110"/>
      <c r="D72" s="110"/>
      <c r="E72" s="71">
        <f>E71</f>
        <v>2500</v>
      </c>
      <c r="F72" s="72">
        <f>F71</f>
        <v>177994157.47999999</v>
      </c>
    </row>
    <row r="73" spans="1:6" ht="13.5" customHeight="1" x14ac:dyDescent="0.25">
      <c r="A73" s="128">
        <v>5</v>
      </c>
      <c r="B73" s="124" t="s">
        <v>215</v>
      </c>
      <c r="C73" s="125" t="s">
        <v>197</v>
      </c>
      <c r="D73" s="67">
        <v>20</v>
      </c>
      <c r="E73" s="103">
        <v>217</v>
      </c>
      <c r="F73" s="101">
        <v>27599813.359999999</v>
      </c>
    </row>
    <row r="74" spans="1:6" ht="13.5" customHeight="1" x14ac:dyDescent="0.25">
      <c r="A74" s="128"/>
      <c r="B74" s="124"/>
      <c r="C74" s="127"/>
      <c r="D74" s="67">
        <v>22</v>
      </c>
      <c r="E74" s="103">
        <v>60</v>
      </c>
      <c r="F74" s="101">
        <v>8042605.7999999998</v>
      </c>
    </row>
    <row r="75" spans="1:6" ht="19.5" customHeight="1" x14ac:dyDescent="0.25">
      <c r="A75" s="128"/>
      <c r="B75" s="124"/>
      <c r="C75" s="24" t="s">
        <v>194</v>
      </c>
      <c r="D75" s="24"/>
      <c r="E75" s="24">
        <f>E73+E74</f>
        <v>277</v>
      </c>
      <c r="F75" s="26">
        <f>F73+F74</f>
        <v>35642419.159999996</v>
      </c>
    </row>
    <row r="76" spans="1:6" x14ac:dyDescent="0.25">
      <c r="A76" s="110" t="s">
        <v>205</v>
      </c>
      <c r="B76" s="110"/>
      <c r="C76" s="110"/>
      <c r="D76" s="110"/>
      <c r="E76" s="71">
        <f>E73+E74</f>
        <v>277</v>
      </c>
      <c r="F76" s="72">
        <f>F75</f>
        <v>35642419.159999996</v>
      </c>
    </row>
    <row r="77" spans="1:6" ht="19.5" customHeight="1" x14ac:dyDescent="0.25">
      <c r="A77" s="128">
        <v>6</v>
      </c>
      <c r="B77" s="123" t="s">
        <v>216</v>
      </c>
      <c r="C77" s="40" t="s">
        <v>197</v>
      </c>
      <c r="D77" s="64">
        <v>20</v>
      </c>
      <c r="E77" s="27">
        <v>70</v>
      </c>
      <c r="F77" s="101">
        <v>8903165.5999999996</v>
      </c>
    </row>
    <row r="78" spans="1:6" ht="30.75" customHeight="1" x14ac:dyDescent="0.25">
      <c r="A78" s="128"/>
      <c r="B78" s="123"/>
      <c r="C78" s="24" t="s">
        <v>194</v>
      </c>
      <c r="D78" s="24"/>
      <c r="E78" s="24">
        <f>E77</f>
        <v>70</v>
      </c>
      <c r="F78" s="26">
        <f>F77</f>
        <v>8903165.5999999996</v>
      </c>
    </row>
    <row r="79" spans="1:6" x14ac:dyDescent="0.25">
      <c r="A79" s="110" t="s">
        <v>205</v>
      </c>
      <c r="B79" s="110"/>
      <c r="C79" s="110"/>
      <c r="D79" s="110"/>
      <c r="E79" s="71">
        <f>E78</f>
        <v>70</v>
      </c>
      <c r="F79" s="72">
        <f>F78</f>
        <v>8903165.5999999996</v>
      </c>
    </row>
    <row r="80" spans="1:6" ht="25.5" customHeight="1" x14ac:dyDescent="0.25">
      <c r="A80" s="143">
        <v>7</v>
      </c>
      <c r="B80" s="120" t="s">
        <v>217</v>
      </c>
      <c r="C80" s="42" t="s">
        <v>213</v>
      </c>
      <c r="D80" s="67">
        <v>52</v>
      </c>
      <c r="E80" s="102">
        <v>15</v>
      </c>
      <c r="F80" s="101">
        <v>1843811.4</v>
      </c>
    </row>
    <row r="81" spans="1:6" x14ac:dyDescent="0.25">
      <c r="A81" s="144"/>
      <c r="B81" s="121"/>
      <c r="C81" s="24" t="s">
        <v>194</v>
      </c>
      <c r="D81" s="24"/>
      <c r="E81" s="24">
        <f>E80</f>
        <v>15</v>
      </c>
      <c r="F81" s="26">
        <f>F80</f>
        <v>1843811.4</v>
      </c>
    </row>
    <row r="82" spans="1:6" x14ac:dyDescent="0.25">
      <c r="A82" s="144"/>
      <c r="B82" s="121"/>
      <c r="C82" s="41" t="s">
        <v>198</v>
      </c>
      <c r="D82" s="64">
        <v>23</v>
      </c>
      <c r="E82" s="102">
        <v>60</v>
      </c>
      <c r="F82" s="101">
        <v>6817802.4000000004</v>
      </c>
    </row>
    <row r="83" spans="1:6" x14ac:dyDescent="0.25">
      <c r="A83" s="144"/>
      <c r="B83" s="121"/>
      <c r="C83" s="24" t="s">
        <v>194</v>
      </c>
      <c r="D83" s="24"/>
      <c r="E83" s="24">
        <f>E82</f>
        <v>60</v>
      </c>
      <c r="F83" s="26">
        <f>F82</f>
        <v>6817802.4000000004</v>
      </c>
    </row>
    <row r="84" spans="1:6" ht="15" customHeight="1" x14ac:dyDescent="0.25">
      <c r="A84" s="144"/>
      <c r="B84" s="121"/>
      <c r="C84" s="125" t="s">
        <v>203</v>
      </c>
      <c r="D84" s="67">
        <v>1</v>
      </c>
      <c r="E84" s="102">
        <v>12</v>
      </c>
      <c r="F84" s="101">
        <v>1975897.8</v>
      </c>
    </row>
    <row r="85" spans="1:6" ht="15" customHeight="1" x14ac:dyDescent="0.25">
      <c r="A85" s="144"/>
      <c r="B85" s="121"/>
      <c r="C85" s="127"/>
      <c r="D85" s="67">
        <v>2</v>
      </c>
      <c r="E85" s="27">
        <v>4</v>
      </c>
      <c r="F85" s="101">
        <v>716644.96</v>
      </c>
    </row>
    <row r="86" spans="1:6" x14ac:dyDescent="0.25">
      <c r="A86" s="145"/>
      <c r="B86" s="122"/>
      <c r="C86" s="24" t="s">
        <v>194</v>
      </c>
      <c r="D86" s="24"/>
      <c r="E86" s="24">
        <f>E85+E84</f>
        <v>16</v>
      </c>
      <c r="F86" s="26">
        <f>F85+F84</f>
        <v>2692542.76</v>
      </c>
    </row>
    <row r="87" spans="1:6" x14ac:dyDescent="0.25">
      <c r="A87" s="110" t="s">
        <v>205</v>
      </c>
      <c r="B87" s="110"/>
      <c r="C87" s="110"/>
      <c r="D87" s="110"/>
      <c r="E87" s="71">
        <f>E81+E83+E86</f>
        <v>91</v>
      </c>
      <c r="F87" s="72">
        <f>F81+F83+F86</f>
        <v>11354156.560000001</v>
      </c>
    </row>
    <row r="88" spans="1:6" x14ac:dyDescent="0.25">
      <c r="A88" s="117">
        <v>8</v>
      </c>
      <c r="B88" s="125" t="s">
        <v>231</v>
      </c>
      <c r="C88" s="124" t="s">
        <v>202</v>
      </c>
      <c r="D88" s="63">
        <v>44</v>
      </c>
      <c r="E88" s="103">
        <v>600</v>
      </c>
      <c r="F88" s="101">
        <v>82486008</v>
      </c>
    </row>
    <row r="89" spans="1:6" x14ac:dyDescent="0.25">
      <c r="A89" s="118"/>
      <c r="B89" s="126"/>
      <c r="C89" s="124"/>
      <c r="D89" s="67">
        <v>45</v>
      </c>
      <c r="E89" s="103">
        <v>330</v>
      </c>
      <c r="F89" s="101">
        <v>67439390.700000003</v>
      </c>
    </row>
    <row r="90" spans="1:6" x14ac:dyDescent="0.25">
      <c r="A90" s="118"/>
      <c r="B90" s="126"/>
      <c r="C90" s="124"/>
      <c r="D90" s="67">
        <v>47</v>
      </c>
      <c r="E90" s="103">
        <v>500</v>
      </c>
      <c r="F90" s="101">
        <v>73010085</v>
      </c>
    </row>
    <row r="91" spans="1:6" x14ac:dyDescent="0.25">
      <c r="A91" s="118"/>
      <c r="B91" s="126"/>
      <c r="C91" s="124"/>
      <c r="D91" s="63">
        <v>49</v>
      </c>
      <c r="E91" s="103">
        <v>10</v>
      </c>
      <c r="F91" s="101">
        <v>3409121.1</v>
      </c>
    </row>
    <row r="92" spans="1:6" x14ac:dyDescent="0.25">
      <c r="A92" s="118"/>
      <c r="B92" s="126"/>
      <c r="C92" s="24" t="s">
        <v>194</v>
      </c>
      <c r="D92" s="24"/>
      <c r="E92" s="24">
        <f>E88+E89+E90+E91</f>
        <v>1440</v>
      </c>
      <c r="F92" s="26">
        <f>F88+F89+F90+F91</f>
        <v>226344604.80000001</v>
      </c>
    </row>
    <row r="93" spans="1:6" x14ac:dyDescent="0.25">
      <c r="A93" s="118"/>
      <c r="B93" s="126"/>
      <c r="C93" s="125" t="s">
        <v>218</v>
      </c>
      <c r="D93" s="67">
        <v>10</v>
      </c>
      <c r="E93" s="102">
        <v>65</v>
      </c>
      <c r="F93" s="101">
        <v>34537242.350000001</v>
      </c>
    </row>
    <row r="94" spans="1:6" x14ac:dyDescent="0.25">
      <c r="A94" s="118"/>
      <c r="B94" s="126"/>
      <c r="C94" s="127"/>
      <c r="D94" s="67">
        <v>11</v>
      </c>
      <c r="E94" s="27">
        <v>25</v>
      </c>
      <c r="F94" s="101">
        <v>39141660</v>
      </c>
    </row>
    <row r="95" spans="1:6" x14ac:dyDescent="0.25">
      <c r="A95" s="119"/>
      <c r="B95" s="127"/>
      <c r="C95" s="24" t="s">
        <v>194</v>
      </c>
      <c r="D95" s="24"/>
      <c r="E95" s="24">
        <f>E93+E94</f>
        <v>90</v>
      </c>
      <c r="F95" s="26">
        <f>F93+F94</f>
        <v>73678902.349999994</v>
      </c>
    </row>
    <row r="96" spans="1:6" x14ac:dyDescent="0.25">
      <c r="A96" s="110" t="s">
        <v>205</v>
      </c>
      <c r="B96" s="110"/>
      <c r="C96" s="110"/>
      <c r="D96" s="110"/>
      <c r="E96" s="71">
        <f>E92+E95</f>
        <v>1530</v>
      </c>
      <c r="F96" s="72">
        <f>F92+F95</f>
        <v>300023507.14999998</v>
      </c>
    </row>
    <row r="97" spans="1:6" x14ac:dyDescent="0.25">
      <c r="A97" s="129">
        <v>9</v>
      </c>
      <c r="B97" s="120" t="s">
        <v>219</v>
      </c>
      <c r="C97" s="79" t="s">
        <v>203</v>
      </c>
      <c r="D97" s="75">
        <v>1</v>
      </c>
      <c r="E97" s="75">
        <v>10</v>
      </c>
      <c r="F97" s="101">
        <v>1646581.5</v>
      </c>
    </row>
    <row r="98" spans="1:6" x14ac:dyDescent="0.25">
      <c r="A98" s="130"/>
      <c r="B98" s="121"/>
      <c r="C98" s="24" t="s">
        <v>194</v>
      </c>
      <c r="D98" s="45"/>
      <c r="E98" s="76">
        <f>E97</f>
        <v>10</v>
      </c>
      <c r="F98" s="80">
        <f>F97</f>
        <v>1646581.5</v>
      </c>
    </row>
    <row r="99" spans="1:6" ht="38.25" customHeight="1" x14ac:dyDescent="0.25">
      <c r="A99" s="130"/>
      <c r="B99" s="121"/>
      <c r="C99" s="41" t="s">
        <v>220</v>
      </c>
      <c r="D99" s="64">
        <v>8</v>
      </c>
      <c r="E99" s="27">
        <v>8</v>
      </c>
      <c r="F99" s="101">
        <v>2081388.4</v>
      </c>
    </row>
    <row r="100" spans="1:6" x14ac:dyDescent="0.25">
      <c r="A100" s="130"/>
      <c r="B100" s="121"/>
      <c r="C100" s="24" t="s">
        <v>194</v>
      </c>
      <c r="D100" s="25"/>
      <c r="E100" s="24">
        <f>E99</f>
        <v>8</v>
      </c>
      <c r="F100" s="26">
        <f>F99</f>
        <v>2081388.4</v>
      </c>
    </row>
    <row r="101" spans="1:6" x14ac:dyDescent="0.25">
      <c r="A101" s="130"/>
      <c r="B101" s="121"/>
      <c r="C101" s="41" t="s">
        <v>195</v>
      </c>
      <c r="D101" s="64">
        <v>50</v>
      </c>
      <c r="E101" s="27">
        <v>25</v>
      </c>
      <c r="F101" s="101">
        <v>2364559</v>
      </c>
    </row>
    <row r="102" spans="1:6" x14ac:dyDescent="0.25">
      <c r="A102" s="131"/>
      <c r="B102" s="122"/>
      <c r="C102" s="24" t="s">
        <v>194</v>
      </c>
      <c r="D102" s="25"/>
      <c r="E102" s="24">
        <f>E101</f>
        <v>25</v>
      </c>
      <c r="F102" s="26">
        <f>F101</f>
        <v>2364559</v>
      </c>
    </row>
    <row r="103" spans="1:6" x14ac:dyDescent="0.25">
      <c r="A103" s="110" t="s">
        <v>205</v>
      </c>
      <c r="B103" s="110"/>
      <c r="C103" s="110"/>
      <c r="D103" s="110"/>
      <c r="E103" s="71">
        <f>E98+E100+E102</f>
        <v>43</v>
      </c>
      <c r="F103" s="72">
        <f>F98+F100+F102</f>
        <v>6092528.9000000004</v>
      </c>
    </row>
    <row r="104" spans="1:6" x14ac:dyDescent="0.25">
      <c r="A104" s="128">
        <v>10</v>
      </c>
      <c r="B104" s="124" t="s">
        <v>221</v>
      </c>
      <c r="C104" s="132" t="s">
        <v>208</v>
      </c>
      <c r="D104" s="67">
        <v>18</v>
      </c>
      <c r="E104" s="102">
        <v>80</v>
      </c>
      <c r="F104" s="101">
        <v>19741548</v>
      </c>
    </row>
    <row r="105" spans="1:6" x14ac:dyDescent="0.25">
      <c r="A105" s="128"/>
      <c r="B105" s="124"/>
      <c r="C105" s="132"/>
      <c r="D105" s="67">
        <v>19</v>
      </c>
      <c r="E105" s="27">
        <v>40</v>
      </c>
      <c r="F105" s="101">
        <v>14420602.800000001</v>
      </c>
    </row>
    <row r="106" spans="1:6" x14ac:dyDescent="0.25">
      <c r="A106" s="128"/>
      <c r="B106" s="124"/>
      <c r="C106" s="24" t="s">
        <v>194</v>
      </c>
      <c r="D106" s="24"/>
      <c r="E106" s="24">
        <f>E105+E104</f>
        <v>120</v>
      </c>
      <c r="F106" s="26">
        <f>F104+F105</f>
        <v>34162150.799999997</v>
      </c>
    </row>
    <row r="107" spans="1:6" x14ac:dyDescent="0.25">
      <c r="A107" s="110" t="s">
        <v>205</v>
      </c>
      <c r="B107" s="110"/>
      <c r="C107" s="110"/>
      <c r="D107" s="110"/>
      <c r="E107" s="73">
        <f>E106</f>
        <v>120</v>
      </c>
      <c r="F107" s="74">
        <f>F106</f>
        <v>34162150.799999997</v>
      </c>
    </row>
    <row r="108" spans="1:6" x14ac:dyDescent="0.25">
      <c r="A108" s="128">
        <v>11</v>
      </c>
      <c r="B108" s="123" t="s">
        <v>222</v>
      </c>
      <c r="C108" s="123" t="s">
        <v>203</v>
      </c>
      <c r="D108" s="64">
        <v>1</v>
      </c>
      <c r="E108" s="27">
        <v>20</v>
      </c>
      <c r="F108" s="101">
        <v>3293163</v>
      </c>
    </row>
    <row r="109" spans="1:6" x14ac:dyDescent="0.25">
      <c r="A109" s="128"/>
      <c r="B109" s="123"/>
      <c r="C109" s="123"/>
      <c r="D109" s="64">
        <v>2</v>
      </c>
      <c r="E109" s="27">
        <v>4</v>
      </c>
      <c r="F109" s="101">
        <v>716644.96</v>
      </c>
    </row>
    <row r="110" spans="1:6" x14ac:dyDescent="0.25">
      <c r="A110" s="128"/>
      <c r="B110" s="123"/>
      <c r="C110" s="24" t="s">
        <v>194</v>
      </c>
      <c r="D110" s="24"/>
      <c r="E110" s="24">
        <f>SUM(E108:E109)</f>
        <v>24</v>
      </c>
      <c r="F110" s="26">
        <f>SUM(F108:F109)</f>
        <v>4009807.96</v>
      </c>
    </row>
    <row r="111" spans="1:6" x14ac:dyDescent="0.25">
      <c r="A111" s="128"/>
      <c r="B111" s="123"/>
      <c r="C111" s="27" t="s">
        <v>197</v>
      </c>
      <c r="D111" s="27">
        <v>20</v>
      </c>
      <c r="E111" s="27">
        <v>2</v>
      </c>
      <c r="F111" s="101">
        <v>254376.16</v>
      </c>
    </row>
    <row r="112" spans="1:6" x14ac:dyDescent="0.25">
      <c r="A112" s="128"/>
      <c r="B112" s="123"/>
      <c r="C112" s="24" t="s">
        <v>194</v>
      </c>
      <c r="D112" s="24"/>
      <c r="E112" s="24">
        <f>E111</f>
        <v>2</v>
      </c>
      <c r="F112" s="26">
        <f>F111</f>
        <v>254376.16</v>
      </c>
    </row>
    <row r="113" spans="1:6" x14ac:dyDescent="0.25">
      <c r="A113" s="128"/>
      <c r="B113" s="123"/>
      <c r="C113" s="124" t="s">
        <v>193</v>
      </c>
      <c r="D113" s="67">
        <v>31</v>
      </c>
      <c r="E113" s="27">
        <v>160</v>
      </c>
      <c r="F113" s="101">
        <v>27267931.199999999</v>
      </c>
    </row>
    <row r="114" spans="1:6" x14ac:dyDescent="0.25">
      <c r="A114" s="128"/>
      <c r="B114" s="123"/>
      <c r="C114" s="124"/>
      <c r="D114" s="67">
        <v>32</v>
      </c>
      <c r="E114" s="27">
        <v>100</v>
      </c>
      <c r="F114" s="101">
        <v>23433353</v>
      </c>
    </row>
    <row r="115" spans="1:6" x14ac:dyDescent="0.25">
      <c r="A115" s="128"/>
      <c r="B115" s="123"/>
      <c r="C115" s="124"/>
      <c r="D115" s="67">
        <v>33</v>
      </c>
      <c r="E115" s="27">
        <v>40</v>
      </c>
      <c r="F115" s="101">
        <v>11929740</v>
      </c>
    </row>
    <row r="116" spans="1:6" x14ac:dyDescent="0.25">
      <c r="A116" s="128"/>
      <c r="B116" s="123"/>
      <c r="C116" s="124"/>
      <c r="D116" s="67">
        <v>34</v>
      </c>
      <c r="E116" s="27">
        <v>160</v>
      </c>
      <c r="F116" s="101">
        <v>24348096</v>
      </c>
    </row>
    <row r="117" spans="1:6" x14ac:dyDescent="0.25">
      <c r="A117" s="128"/>
      <c r="B117" s="123"/>
      <c r="C117" s="124"/>
      <c r="D117" s="67">
        <v>35</v>
      </c>
      <c r="E117" s="27">
        <v>100</v>
      </c>
      <c r="F117" s="101">
        <v>20924145</v>
      </c>
    </row>
    <row r="118" spans="1:6" x14ac:dyDescent="0.25">
      <c r="A118" s="128"/>
      <c r="B118" s="123"/>
      <c r="C118" s="124"/>
      <c r="D118" s="67">
        <v>36</v>
      </c>
      <c r="E118" s="27">
        <v>40</v>
      </c>
      <c r="F118" s="101">
        <v>10652292</v>
      </c>
    </row>
    <row r="119" spans="1:6" x14ac:dyDescent="0.25">
      <c r="A119" s="128"/>
      <c r="B119" s="123"/>
      <c r="C119" s="124"/>
      <c r="D119" s="67">
        <v>37</v>
      </c>
      <c r="E119" s="27">
        <v>100</v>
      </c>
      <c r="F119" s="101">
        <v>25156068</v>
      </c>
    </row>
    <row r="120" spans="1:6" x14ac:dyDescent="0.25">
      <c r="A120" s="128"/>
      <c r="B120" s="123"/>
      <c r="C120" s="24" t="s">
        <v>194</v>
      </c>
      <c r="D120" s="24"/>
      <c r="E120" s="24">
        <f>SUM(E113:E119)</f>
        <v>700</v>
      </c>
      <c r="F120" s="26">
        <f>SUM(F113:F119)</f>
        <v>143711625.19999999</v>
      </c>
    </row>
    <row r="121" spans="1:6" x14ac:dyDescent="0.25">
      <c r="A121" s="110" t="s">
        <v>205</v>
      </c>
      <c r="B121" s="110"/>
      <c r="C121" s="110"/>
      <c r="D121" s="110"/>
      <c r="E121" s="73">
        <f>E110+E112+E120</f>
        <v>726</v>
      </c>
      <c r="F121" s="74">
        <f>F110+F112+F120</f>
        <v>147975809.31999999</v>
      </c>
    </row>
    <row r="122" spans="1:6" ht="23.25" customHeight="1" x14ac:dyDescent="0.25">
      <c r="A122" s="128">
        <v>12</v>
      </c>
      <c r="B122" s="123" t="s">
        <v>223</v>
      </c>
      <c r="C122" s="132" t="s">
        <v>208</v>
      </c>
      <c r="D122" s="67">
        <v>18</v>
      </c>
      <c r="E122" s="102">
        <v>132</v>
      </c>
      <c r="F122" s="101">
        <v>32573554.199999999</v>
      </c>
    </row>
    <row r="123" spans="1:6" ht="22.5" customHeight="1" x14ac:dyDescent="0.25">
      <c r="A123" s="128"/>
      <c r="B123" s="123"/>
      <c r="C123" s="132"/>
      <c r="D123" s="67">
        <v>19</v>
      </c>
      <c r="E123" s="27">
        <v>36</v>
      </c>
      <c r="F123" s="101">
        <v>12978542.52</v>
      </c>
    </row>
    <row r="124" spans="1:6" ht="21" customHeight="1" x14ac:dyDescent="0.25">
      <c r="A124" s="128"/>
      <c r="B124" s="123"/>
      <c r="C124" s="24" t="s">
        <v>194</v>
      </c>
      <c r="D124" s="24"/>
      <c r="E124" s="24">
        <f>SUM(E122:E123)</f>
        <v>168</v>
      </c>
      <c r="F124" s="26">
        <f>SUM(F122:F123)</f>
        <v>45552096.719999999</v>
      </c>
    </row>
    <row r="125" spans="1:6" x14ac:dyDescent="0.25">
      <c r="A125" s="110" t="s">
        <v>205</v>
      </c>
      <c r="B125" s="110"/>
      <c r="C125" s="110"/>
      <c r="D125" s="110"/>
      <c r="E125" s="73">
        <f>E124</f>
        <v>168</v>
      </c>
      <c r="F125" s="74">
        <f>F124</f>
        <v>45552096.719999999</v>
      </c>
    </row>
    <row r="126" spans="1:6" ht="27" customHeight="1" x14ac:dyDescent="0.25">
      <c r="A126" s="128">
        <v>13</v>
      </c>
      <c r="B126" s="124" t="s">
        <v>224</v>
      </c>
      <c r="C126" s="38" t="s">
        <v>197</v>
      </c>
      <c r="D126" s="63">
        <v>22</v>
      </c>
      <c r="E126" s="103">
        <v>45</v>
      </c>
      <c r="F126" s="101">
        <v>6031954.3499999996</v>
      </c>
    </row>
    <row r="127" spans="1:6" ht="26.25" customHeight="1" x14ac:dyDescent="0.25">
      <c r="A127" s="128"/>
      <c r="B127" s="124"/>
      <c r="C127" s="24" t="s">
        <v>194</v>
      </c>
      <c r="D127" s="28"/>
      <c r="E127" s="28">
        <f>E126</f>
        <v>45</v>
      </c>
      <c r="F127" s="26">
        <f>F126</f>
        <v>6031954.3499999996</v>
      </c>
    </row>
    <row r="128" spans="1:6" x14ac:dyDescent="0.25">
      <c r="A128" s="110" t="s">
        <v>205</v>
      </c>
      <c r="B128" s="110"/>
      <c r="C128" s="110"/>
      <c r="D128" s="110"/>
      <c r="E128" s="71">
        <f>E127</f>
        <v>45</v>
      </c>
      <c r="F128" s="72">
        <f>F127</f>
        <v>6031954.3499999996</v>
      </c>
    </row>
    <row r="129" spans="1:6" ht="15" customHeight="1" x14ac:dyDescent="0.25">
      <c r="A129" s="111">
        <v>14</v>
      </c>
      <c r="B129" s="114" t="s">
        <v>225</v>
      </c>
      <c r="C129" s="125" t="s">
        <v>193</v>
      </c>
      <c r="D129" s="67">
        <v>31</v>
      </c>
      <c r="E129" s="27">
        <v>204</v>
      </c>
      <c r="F129" s="101">
        <v>34766612.280000001</v>
      </c>
    </row>
    <row r="130" spans="1:6" x14ac:dyDescent="0.25">
      <c r="A130" s="112"/>
      <c r="B130" s="115"/>
      <c r="C130" s="126"/>
      <c r="D130" s="67">
        <v>32</v>
      </c>
      <c r="E130" s="27">
        <v>60</v>
      </c>
      <c r="F130" s="101">
        <v>14060011.800000001</v>
      </c>
    </row>
    <row r="131" spans="1:6" x14ac:dyDescent="0.25">
      <c r="A131" s="112"/>
      <c r="B131" s="115"/>
      <c r="C131" s="126"/>
      <c r="D131" s="67">
        <v>33</v>
      </c>
      <c r="E131" s="27">
        <v>12</v>
      </c>
      <c r="F131" s="101">
        <v>3578922</v>
      </c>
    </row>
    <row r="132" spans="1:6" x14ac:dyDescent="0.25">
      <c r="A132" s="112"/>
      <c r="B132" s="115"/>
      <c r="C132" s="126"/>
      <c r="D132" s="67">
        <v>34</v>
      </c>
      <c r="E132" s="27">
        <v>84</v>
      </c>
      <c r="F132" s="101">
        <v>12782750.4</v>
      </c>
    </row>
    <row r="133" spans="1:6" x14ac:dyDescent="0.25">
      <c r="A133" s="112"/>
      <c r="B133" s="115"/>
      <c r="C133" s="126"/>
      <c r="D133" s="67">
        <v>35</v>
      </c>
      <c r="E133" s="27">
        <v>12</v>
      </c>
      <c r="F133" s="101">
        <v>2510897.4</v>
      </c>
    </row>
    <row r="134" spans="1:6" x14ac:dyDescent="0.25">
      <c r="A134" s="112"/>
      <c r="B134" s="115"/>
      <c r="C134" s="126"/>
      <c r="D134" s="67">
        <v>36</v>
      </c>
      <c r="E134" s="27">
        <v>6</v>
      </c>
      <c r="F134" s="101">
        <v>1597843.8</v>
      </c>
    </row>
    <row r="135" spans="1:6" x14ac:dyDescent="0.25">
      <c r="A135" s="112"/>
      <c r="B135" s="115"/>
      <c r="C135" s="127"/>
      <c r="D135" s="67">
        <v>37</v>
      </c>
      <c r="E135" s="27">
        <v>84</v>
      </c>
      <c r="F135" s="101">
        <v>21131097.120000001</v>
      </c>
    </row>
    <row r="136" spans="1:6" x14ac:dyDescent="0.25">
      <c r="A136" s="113"/>
      <c r="B136" s="116"/>
      <c r="C136" s="24" t="s">
        <v>194</v>
      </c>
      <c r="D136" s="24"/>
      <c r="E136" s="24">
        <f>SUM(E129:E135)</f>
        <v>462</v>
      </c>
      <c r="F136" s="26">
        <f>SUM(F129:F135)</f>
        <v>90428134.799999997</v>
      </c>
    </row>
    <row r="137" spans="1:6" x14ac:dyDescent="0.25">
      <c r="A137" s="110" t="s">
        <v>205</v>
      </c>
      <c r="B137" s="110"/>
      <c r="C137" s="110"/>
      <c r="D137" s="110"/>
      <c r="E137" s="71">
        <f>E136</f>
        <v>462</v>
      </c>
      <c r="F137" s="72">
        <f>F136</f>
        <v>90428134.799999997</v>
      </c>
    </row>
    <row r="138" spans="1:6" x14ac:dyDescent="0.25">
      <c r="A138" s="117">
        <v>15</v>
      </c>
      <c r="B138" s="120" t="s">
        <v>226</v>
      </c>
      <c r="C138" s="123" t="s">
        <v>202</v>
      </c>
      <c r="D138" s="64">
        <v>44</v>
      </c>
      <c r="E138" s="102">
        <v>10</v>
      </c>
      <c r="F138" s="101">
        <v>1374766.8</v>
      </c>
    </row>
    <row r="139" spans="1:6" x14ac:dyDescent="0.25">
      <c r="A139" s="118"/>
      <c r="B139" s="121"/>
      <c r="C139" s="123"/>
      <c r="D139" s="67">
        <v>47</v>
      </c>
      <c r="E139" s="27">
        <v>10</v>
      </c>
      <c r="F139" s="101">
        <v>1460201.7</v>
      </c>
    </row>
    <row r="140" spans="1:6" x14ac:dyDescent="0.25">
      <c r="A140" s="118"/>
      <c r="B140" s="121"/>
      <c r="C140" s="24" t="s">
        <v>194</v>
      </c>
      <c r="D140" s="24"/>
      <c r="E140" s="24">
        <f>SUM(E138:E139)</f>
        <v>20</v>
      </c>
      <c r="F140" s="26">
        <f>SUM(F138:F139)</f>
        <v>2834968.5</v>
      </c>
    </row>
    <row r="141" spans="1:6" x14ac:dyDescent="0.25">
      <c r="A141" s="118"/>
      <c r="B141" s="121"/>
      <c r="C141" s="120" t="s">
        <v>208</v>
      </c>
      <c r="D141" s="67">
        <v>18</v>
      </c>
      <c r="E141" s="102">
        <v>30</v>
      </c>
      <c r="F141" s="101">
        <v>7403080.5</v>
      </c>
    </row>
    <row r="142" spans="1:6" x14ac:dyDescent="0.25">
      <c r="A142" s="118"/>
      <c r="B142" s="121"/>
      <c r="C142" s="122"/>
      <c r="D142" s="67">
        <v>19</v>
      </c>
      <c r="E142" s="27">
        <v>20</v>
      </c>
      <c r="F142" s="101">
        <v>7210301.4000000004</v>
      </c>
    </row>
    <row r="143" spans="1:6" x14ac:dyDescent="0.25">
      <c r="A143" s="118"/>
      <c r="B143" s="121"/>
      <c r="C143" s="24" t="s">
        <v>194</v>
      </c>
      <c r="D143" s="24"/>
      <c r="E143" s="24">
        <f>SUM(E141:E142)</f>
        <v>50</v>
      </c>
      <c r="F143" s="26">
        <f>SUM(F141:F142)</f>
        <v>14613381.9</v>
      </c>
    </row>
    <row r="144" spans="1:6" x14ac:dyDescent="0.25">
      <c r="A144" s="118"/>
      <c r="B144" s="121"/>
      <c r="C144" s="29" t="s">
        <v>197</v>
      </c>
      <c r="D144" s="67">
        <v>20</v>
      </c>
      <c r="E144" s="103">
        <v>10</v>
      </c>
      <c r="F144" s="101">
        <v>1271880.8</v>
      </c>
    </row>
    <row r="145" spans="1:6" x14ac:dyDescent="0.25">
      <c r="A145" s="118"/>
      <c r="B145" s="121"/>
      <c r="C145" s="24" t="s">
        <v>194</v>
      </c>
      <c r="D145" s="24"/>
      <c r="E145" s="24">
        <f>SUM(E144)</f>
        <v>10</v>
      </c>
      <c r="F145" s="26">
        <f>SUM(F144)</f>
        <v>1271880.8</v>
      </c>
    </row>
    <row r="146" spans="1:6" x14ac:dyDescent="0.25">
      <c r="A146" s="118"/>
      <c r="B146" s="121"/>
      <c r="C146" s="124" t="s">
        <v>193</v>
      </c>
      <c r="D146" s="67">
        <v>31</v>
      </c>
      <c r="E146" s="27">
        <v>150</v>
      </c>
      <c r="F146" s="101">
        <v>25563685.5</v>
      </c>
    </row>
    <row r="147" spans="1:6" x14ac:dyDescent="0.25">
      <c r="A147" s="118"/>
      <c r="B147" s="121"/>
      <c r="C147" s="124"/>
      <c r="D147" s="67">
        <v>32</v>
      </c>
      <c r="E147" s="27">
        <v>60</v>
      </c>
      <c r="F147" s="101">
        <v>14060011.800000001</v>
      </c>
    </row>
    <row r="148" spans="1:6" x14ac:dyDescent="0.25">
      <c r="A148" s="118"/>
      <c r="B148" s="121"/>
      <c r="C148" s="124"/>
      <c r="D148" s="67">
        <v>33</v>
      </c>
      <c r="E148" s="27">
        <v>30</v>
      </c>
      <c r="F148" s="101">
        <v>8947305</v>
      </c>
    </row>
    <row r="149" spans="1:6" x14ac:dyDescent="0.25">
      <c r="A149" s="118"/>
      <c r="B149" s="121"/>
      <c r="C149" s="124"/>
      <c r="D149" s="67">
        <v>34</v>
      </c>
      <c r="E149" s="27">
        <v>80</v>
      </c>
      <c r="F149" s="101">
        <v>12174048</v>
      </c>
    </row>
    <row r="150" spans="1:6" x14ac:dyDescent="0.25">
      <c r="A150" s="118"/>
      <c r="B150" s="121"/>
      <c r="C150" s="124"/>
      <c r="D150" s="67">
        <v>35</v>
      </c>
      <c r="E150" s="27">
        <v>50</v>
      </c>
      <c r="F150" s="101">
        <v>10462072.5</v>
      </c>
    </row>
    <row r="151" spans="1:6" x14ac:dyDescent="0.25">
      <c r="A151" s="118"/>
      <c r="B151" s="121"/>
      <c r="C151" s="124"/>
      <c r="D151" s="67">
        <v>36</v>
      </c>
      <c r="E151" s="27">
        <v>30</v>
      </c>
      <c r="F151" s="101">
        <v>7989219</v>
      </c>
    </row>
    <row r="152" spans="1:6" x14ac:dyDescent="0.25">
      <c r="A152" s="118"/>
      <c r="B152" s="121"/>
      <c r="C152" s="124"/>
      <c r="D152" s="67">
        <v>37</v>
      </c>
      <c r="E152" s="27">
        <v>84</v>
      </c>
      <c r="F152" s="101">
        <v>21131097.120000001</v>
      </c>
    </row>
    <row r="153" spans="1:6" x14ac:dyDescent="0.25">
      <c r="A153" s="119"/>
      <c r="B153" s="122"/>
      <c r="C153" s="24" t="s">
        <v>194</v>
      </c>
      <c r="D153" s="24"/>
      <c r="E153" s="24">
        <f>SUM(E146:E152)</f>
        <v>484</v>
      </c>
      <c r="F153" s="26">
        <f>SUM(F146:F152)</f>
        <v>100327438.92</v>
      </c>
    </row>
    <row r="154" spans="1:6" x14ac:dyDescent="0.25">
      <c r="A154" s="110" t="s">
        <v>205</v>
      </c>
      <c r="B154" s="110"/>
      <c r="C154" s="110"/>
      <c r="D154" s="110"/>
      <c r="E154" s="71">
        <f>E140+E143+E145+E153</f>
        <v>564</v>
      </c>
      <c r="F154" s="72">
        <f>F140+F143+F145+F153</f>
        <v>119047670.12</v>
      </c>
    </row>
    <row r="155" spans="1:6" ht="15" customHeight="1" x14ac:dyDescent="0.25">
      <c r="A155" s="117">
        <v>16</v>
      </c>
      <c r="B155" s="120" t="s">
        <v>227</v>
      </c>
      <c r="C155" s="39" t="s">
        <v>197</v>
      </c>
      <c r="D155" s="67">
        <v>20</v>
      </c>
      <c r="E155" s="103">
        <v>26</v>
      </c>
      <c r="F155" s="101">
        <v>3306890.08</v>
      </c>
    </row>
    <row r="156" spans="1:6" x14ac:dyDescent="0.25">
      <c r="A156" s="118"/>
      <c r="B156" s="121"/>
      <c r="C156" s="24" t="s">
        <v>194</v>
      </c>
      <c r="D156" s="24"/>
      <c r="E156" s="24">
        <f>E155</f>
        <v>26</v>
      </c>
      <c r="F156" s="26">
        <f>SUM(F155)</f>
        <v>3306890.08</v>
      </c>
    </row>
    <row r="157" spans="1:6" ht="25.5" x14ac:dyDescent="0.25">
      <c r="A157" s="118"/>
      <c r="B157" s="121"/>
      <c r="C157" s="27" t="s">
        <v>202</v>
      </c>
      <c r="D157" s="67">
        <v>47</v>
      </c>
      <c r="E157" s="102">
        <v>48</v>
      </c>
      <c r="F157" s="101">
        <v>7008968.1600000001</v>
      </c>
    </row>
    <row r="158" spans="1:6" x14ac:dyDescent="0.25">
      <c r="A158" s="119"/>
      <c r="B158" s="122"/>
      <c r="C158" s="24" t="s">
        <v>194</v>
      </c>
      <c r="D158" s="24"/>
      <c r="E158" s="24">
        <f>E157</f>
        <v>48</v>
      </c>
      <c r="F158" s="26">
        <f>SUM(F157)</f>
        <v>7008968.1600000001</v>
      </c>
    </row>
    <row r="159" spans="1:6" x14ac:dyDescent="0.25">
      <c r="A159" s="110" t="s">
        <v>205</v>
      </c>
      <c r="B159" s="110"/>
      <c r="C159" s="110"/>
      <c r="D159" s="110"/>
      <c r="E159" s="71">
        <f>E156+E158</f>
        <v>74</v>
      </c>
      <c r="F159" s="72">
        <f>F156+F158</f>
        <v>10315858.24</v>
      </c>
    </row>
    <row r="160" spans="1:6" ht="18.75" x14ac:dyDescent="0.25">
      <c r="A160" s="109" t="s">
        <v>228</v>
      </c>
      <c r="B160" s="109"/>
      <c r="C160" s="109"/>
      <c r="D160" s="109"/>
      <c r="E160" s="81">
        <f>E46+E63+E68+E72+E76+E79+E87+E96+E103+E107+E121+E125+E128+E137+E154+E159</f>
        <v>10603</v>
      </c>
      <c r="F160" s="82">
        <f>F46+F63+F68+F72+F76+F79+F87+F96+F103+F107+F121+F125+F128+F137+F154+F159</f>
        <v>1731343801.98</v>
      </c>
    </row>
    <row r="167" spans="6:6" x14ac:dyDescent="0.25">
      <c r="F167" s="78"/>
    </row>
  </sheetData>
  <mergeCells count="80">
    <mergeCell ref="A72:D72"/>
    <mergeCell ref="A73:A75"/>
    <mergeCell ref="A96:D96"/>
    <mergeCell ref="B80:B86"/>
    <mergeCell ref="A87:D87"/>
    <mergeCell ref="A88:A95"/>
    <mergeCell ref="B88:B95"/>
    <mergeCell ref="C88:C91"/>
    <mergeCell ref="C93:C94"/>
    <mergeCell ref="C84:C85"/>
    <mergeCell ref="A69:A71"/>
    <mergeCell ref="B69:B71"/>
    <mergeCell ref="C69:C70"/>
    <mergeCell ref="A154:D154"/>
    <mergeCell ref="A103:D103"/>
    <mergeCell ref="A104:A106"/>
    <mergeCell ref="B104:B106"/>
    <mergeCell ref="C104:C105"/>
    <mergeCell ref="A107:D107"/>
    <mergeCell ref="B73:B75"/>
    <mergeCell ref="C73:C74"/>
    <mergeCell ref="A76:D76"/>
    <mergeCell ref="A77:A78"/>
    <mergeCell ref="B77:B78"/>
    <mergeCell ref="A79:D79"/>
    <mergeCell ref="A80:A86"/>
    <mergeCell ref="C47:C48"/>
    <mergeCell ref="C52:C53"/>
    <mergeCell ref="C55:C56"/>
    <mergeCell ref="C58:C59"/>
    <mergeCell ref="D1:F1"/>
    <mergeCell ref="A46:D46"/>
    <mergeCell ref="A2:F2"/>
    <mergeCell ref="A3:A4"/>
    <mergeCell ref="B3:B4"/>
    <mergeCell ref="C3:C4"/>
    <mergeCell ref="D3:D4"/>
    <mergeCell ref="A63:D63"/>
    <mergeCell ref="A68:D68"/>
    <mergeCell ref="A64:A67"/>
    <mergeCell ref="B64:B67"/>
    <mergeCell ref="A5:A45"/>
    <mergeCell ref="B5:B45"/>
    <mergeCell ref="C5:C14"/>
    <mergeCell ref="C16:C17"/>
    <mergeCell ref="C24:C25"/>
    <mergeCell ref="C27:C28"/>
    <mergeCell ref="C30:C33"/>
    <mergeCell ref="C37:C39"/>
    <mergeCell ref="C41:C42"/>
    <mergeCell ref="C21:C22"/>
    <mergeCell ref="A47:A62"/>
    <mergeCell ref="B47:B62"/>
    <mergeCell ref="A126:A127"/>
    <mergeCell ref="B126:B127"/>
    <mergeCell ref="B97:B102"/>
    <mergeCell ref="A97:A102"/>
    <mergeCell ref="A159:D159"/>
    <mergeCell ref="A121:D121"/>
    <mergeCell ref="A122:A124"/>
    <mergeCell ref="B122:B124"/>
    <mergeCell ref="C122:C123"/>
    <mergeCell ref="A125:D125"/>
    <mergeCell ref="B155:B158"/>
    <mergeCell ref="A155:A158"/>
    <mergeCell ref="A108:A120"/>
    <mergeCell ref="B108:B120"/>
    <mergeCell ref="C108:C109"/>
    <mergeCell ref="C113:C119"/>
    <mergeCell ref="A160:D160"/>
    <mergeCell ref="A128:D128"/>
    <mergeCell ref="A129:A136"/>
    <mergeCell ref="B129:B136"/>
    <mergeCell ref="A137:D137"/>
    <mergeCell ref="A138:A153"/>
    <mergeCell ref="B138:B153"/>
    <mergeCell ref="C138:C139"/>
    <mergeCell ref="C141:C142"/>
    <mergeCell ref="C146:C152"/>
    <mergeCell ref="C129:C135"/>
  </mergeCells>
  <pageMargins left="0.7" right="0.7" top="0.75" bottom="0.75" header="0.3" footer="0.3"/>
  <pageSetup paperSize="9" scale="73" orientation="portrait" r:id="rId1"/>
  <rowBreaks count="2" manualBreakCount="2">
    <brk id="63" max="5" man="1"/>
    <brk id="125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N98"/>
  <sheetViews>
    <sheetView tabSelected="1" view="pageBreakPreview" zoomScaleNormal="100" zoomScaleSheetLayoutView="100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D14" sqref="D14:N24"/>
    </sheetView>
  </sheetViews>
  <sheetFormatPr defaultRowHeight="15" x14ac:dyDescent="0.25"/>
  <cols>
    <col min="1" max="1" width="4.28515625" style="16" customWidth="1"/>
    <col min="2" max="2" width="4.5703125" style="17" customWidth="1"/>
    <col min="3" max="3" width="7.85546875" customWidth="1"/>
    <col min="4" max="4" width="34" style="6" customWidth="1"/>
    <col min="5" max="5" width="9.85546875" style="35" customWidth="1"/>
    <col min="6" max="6" width="14.42578125" style="35" customWidth="1"/>
    <col min="7" max="7" width="10.7109375" style="35" customWidth="1"/>
    <col min="8" max="8" width="15.28515625" style="35" customWidth="1"/>
    <col min="9" max="9" width="9.85546875" style="35" customWidth="1"/>
    <col min="10" max="10" width="14.42578125" style="35" customWidth="1"/>
    <col min="11" max="11" width="11.28515625" style="35" customWidth="1"/>
    <col min="12" max="12" width="12.5703125" style="35" customWidth="1"/>
    <col min="13" max="13" width="10.28515625" style="35" customWidth="1"/>
    <col min="14" max="14" width="12.5703125" style="35" customWidth="1"/>
  </cols>
  <sheetData>
    <row r="1" spans="1:14" ht="39.75" customHeight="1" x14ac:dyDescent="0.25">
      <c r="D1" s="1"/>
      <c r="E1" s="1"/>
      <c r="F1" s="1"/>
      <c r="G1" s="1"/>
      <c r="H1" s="3"/>
      <c r="I1" s="3"/>
      <c r="J1" s="3"/>
      <c r="K1" s="3"/>
      <c r="L1" s="136" t="s">
        <v>250</v>
      </c>
      <c r="M1" s="136"/>
      <c r="N1" s="136"/>
    </row>
    <row r="2" spans="1:14" ht="54.75" customHeight="1" x14ac:dyDescent="0.3">
      <c r="A2" s="106"/>
      <c r="B2" s="106"/>
      <c r="C2" s="158" t="s">
        <v>259</v>
      </c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</row>
    <row r="3" spans="1:14" ht="41.25" customHeight="1" x14ac:dyDescent="0.25">
      <c r="A3" s="156" t="s">
        <v>185</v>
      </c>
      <c r="B3" s="154" t="s">
        <v>177</v>
      </c>
      <c r="C3" s="117" t="s">
        <v>178</v>
      </c>
      <c r="D3" s="152" t="s">
        <v>0</v>
      </c>
      <c r="E3" s="146" t="s">
        <v>241</v>
      </c>
      <c r="F3" s="146"/>
      <c r="G3" s="146" t="s">
        <v>242</v>
      </c>
      <c r="H3" s="146"/>
      <c r="I3" s="146" t="s">
        <v>244</v>
      </c>
      <c r="J3" s="146"/>
      <c r="K3" s="146" t="s">
        <v>245</v>
      </c>
      <c r="L3" s="146"/>
      <c r="M3" s="150" t="s">
        <v>243</v>
      </c>
      <c r="N3" s="151"/>
    </row>
    <row r="4" spans="1:14" x14ac:dyDescent="0.25">
      <c r="A4" s="157"/>
      <c r="B4" s="155"/>
      <c r="C4" s="119"/>
      <c r="D4" s="153"/>
      <c r="E4" s="55" t="s">
        <v>1</v>
      </c>
      <c r="F4" s="56" t="s">
        <v>2</v>
      </c>
      <c r="G4" s="55" t="s">
        <v>1</v>
      </c>
      <c r="H4" s="56" t="s">
        <v>2</v>
      </c>
      <c r="I4" s="55" t="s">
        <v>1</v>
      </c>
      <c r="J4" s="56" t="s">
        <v>2</v>
      </c>
      <c r="K4" s="55" t="s">
        <v>180</v>
      </c>
      <c r="L4" s="56" t="s">
        <v>2</v>
      </c>
      <c r="M4" s="56" t="s">
        <v>1</v>
      </c>
      <c r="N4" s="56" t="s">
        <v>2</v>
      </c>
    </row>
    <row r="5" spans="1:14" x14ac:dyDescent="0.25">
      <c r="A5" s="18">
        <v>1</v>
      </c>
      <c r="B5" s="19">
        <v>1</v>
      </c>
      <c r="C5" s="4" t="s">
        <v>5</v>
      </c>
      <c r="D5" s="5" t="s">
        <v>6</v>
      </c>
      <c r="E5" s="83">
        <v>18042</v>
      </c>
      <c r="F5" s="83">
        <v>835960000</v>
      </c>
      <c r="G5" s="12">
        <v>0</v>
      </c>
      <c r="H5" s="12"/>
      <c r="I5" s="87">
        <v>781</v>
      </c>
      <c r="J5" s="87">
        <v>65916356</v>
      </c>
      <c r="K5" s="83">
        <v>683</v>
      </c>
      <c r="L5" s="83">
        <v>35788802</v>
      </c>
      <c r="M5" s="87"/>
      <c r="N5" s="87"/>
    </row>
    <row r="6" spans="1:14" x14ac:dyDescent="0.25">
      <c r="A6" s="18">
        <v>2</v>
      </c>
      <c r="B6" s="19">
        <v>2</v>
      </c>
      <c r="C6" s="4" t="s">
        <v>7</v>
      </c>
      <c r="D6" s="5" t="s">
        <v>8</v>
      </c>
      <c r="E6" s="84">
        <v>18056</v>
      </c>
      <c r="F6" s="84">
        <v>540330000</v>
      </c>
      <c r="G6" s="13"/>
      <c r="H6" s="13"/>
      <c r="I6" s="87">
        <v>286</v>
      </c>
      <c r="J6" s="87">
        <v>14290976</v>
      </c>
      <c r="K6" s="84"/>
      <c r="L6" s="84"/>
      <c r="M6" s="87">
        <v>5500</v>
      </c>
      <c r="N6" s="87">
        <v>178739814</v>
      </c>
    </row>
    <row r="7" spans="1:14" x14ac:dyDescent="0.25">
      <c r="A7" s="18">
        <v>3</v>
      </c>
      <c r="B7" s="19">
        <v>3</v>
      </c>
      <c r="C7" s="4" t="s">
        <v>9</v>
      </c>
      <c r="D7" s="5" t="s">
        <v>10</v>
      </c>
      <c r="E7" s="84">
        <v>6734</v>
      </c>
      <c r="F7" s="84">
        <v>201994000</v>
      </c>
      <c r="G7" s="12">
        <v>579</v>
      </c>
      <c r="H7" s="12">
        <v>8173640</v>
      </c>
      <c r="I7" s="87"/>
      <c r="J7" s="87"/>
      <c r="K7" s="84"/>
      <c r="L7" s="84"/>
      <c r="M7" s="87"/>
      <c r="N7" s="87"/>
    </row>
    <row r="8" spans="1:14" ht="13.5" customHeight="1" x14ac:dyDescent="0.25">
      <c r="A8" s="18">
        <v>4</v>
      </c>
      <c r="B8" s="19">
        <v>4</v>
      </c>
      <c r="C8" s="4" t="s">
        <v>11</v>
      </c>
      <c r="D8" s="5" t="s">
        <v>12</v>
      </c>
      <c r="E8" s="83"/>
      <c r="F8" s="83"/>
      <c r="G8" s="12"/>
      <c r="H8" s="12"/>
      <c r="I8" s="87"/>
      <c r="J8" s="87"/>
      <c r="K8" s="83">
        <v>3738</v>
      </c>
      <c r="L8" s="83">
        <v>100090683</v>
      </c>
      <c r="M8" s="87"/>
      <c r="N8" s="87"/>
    </row>
    <row r="9" spans="1:14" ht="22.5" x14ac:dyDescent="0.25">
      <c r="A9" s="18">
        <v>5</v>
      </c>
      <c r="B9" s="19">
        <v>6</v>
      </c>
      <c r="C9" s="4" t="s">
        <v>13</v>
      </c>
      <c r="D9" s="5" t="s">
        <v>14</v>
      </c>
      <c r="E9" s="84"/>
      <c r="F9" s="84"/>
      <c r="G9" s="12"/>
      <c r="H9" s="12"/>
      <c r="I9" s="87">
        <v>8113</v>
      </c>
      <c r="J9" s="87">
        <v>844904765</v>
      </c>
      <c r="K9" s="84"/>
      <c r="L9" s="84"/>
      <c r="M9" s="87"/>
      <c r="N9" s="87"/>
    </row>
    <row r="10" spans="1:14" x14ac:dyDescent="0.25">
      <c r="A10" s="18">
        <v>6</v>
      </c>
      <c r="B10" s="19">
        <v>7</v>
      </c>
      <c r="C10" s="4" t="s">
        <v>15</v>
      </c>
      <c r="D10" s="5" t="s">
        <v>16</v>
      </c>
      <c r="E10" s="84"/>
      <c r="F10" s="84"/>
      <c r="G10" s="12"/>
      <c r="H10" s="12"/>
      <c r="I10" s="87">
        <v>3285</v>
      </c>
      <c r="J10" s="87">
        <v>308732526</v>
      </c>
      <c r="K10" s="84"/>
      <c r="L10" s="84"/>
      <c r="M10" s="87"/>
      <c r="N10" s="87"/>
    </row>
    <row r="11" spans="1:14" ht="22.5" x14ac:dyDescent="0.25">
      <c r="A11" s="18">
        <v>7</v>
      </c>
      <c r="B11" s="19">
        <v>8</v>
      </c>
      <c r="C11" s="4" t="s">
        <v>17</v>
      </c>
      <c r="D11" s="5" t="s">
        <v>18</v>
      </c>
      <c r="E11" s="85">
        <v>1363</v>
      </c>
      <c r="F11" s="85">
        <v>31460000</v>
      </c>
      <c r="G11" s="32"/>
      <c r="H11" s="32"/>
      <c r="I11" s="88"/>
      <c r="J11" s="88"/>
      <c r="K11" s="85"/>
      <c r="L11" s="85"/>
      <c r="M11" s="88"/>
      <c r="N11" s="88"/>
    </row>
    <row r="12" spans="1:14" ht="14.25" customHeight="1" x14ac:dyDescent="0.25">
      <c r="A12" s="18">
        <v>8</v>
      </c>
      <c r="B12" s="19">
        <v>9</v>
      </c>
      <c r="C12" s="4" t="s">
        <v>19</v>
      </c>
      <c r="D12" s="5" t="s">
        <v>20</v>
      </c>
      <c r="E12" s="84"/>
      <c r="F12" s="84"/>
      <c r="G12" s="12"/>
      <c r="H12" s="12"/>
      <c r="I12" s="87"/>
      <c r="J12" s="87"/>
      <c r="K12" s="84"/>
      <c r="L12" s="84"/>
      <c r="M12" s="87"/>
      <c r="N12" s="87"/>
    </row>
    <row r="13" spans="1:14" ht="22.5" x14ac:dyDescent="0.25">
      <c r="A13" s="18">
        <v>9</v>
      </c>
      <c r="B13" s="19">
        <v>10</v>
      </c>
      <c r="C13" s="4" t="s">
        <v>21</v>
      </c>
      <c r="D13" s="5" t="s">
        <v>22</v>
      </c>
      <c r="E13" s="84">
        <v>750</v>
      </c>
      <c r="F13" s="84">
        <v>29918000</v>
      </c>
      <c r="G13" s="12"/>
      <c r="H13" s="12"/>
      <c r="I13" s="86"/>
      <c r="J13" s="86"/>
      <c r="K13" s="84"/>
      <c r="L13" s="84"/>
      <c r="M13" s="86"/>
      <c r="N13" s="86"/>
    </row>
    <row r="14" spans="1:14" x14ac:dyDescent="0.25">
      <c r="A14" s="18">
        <v>10</v>
      </c>
      <c r="B14" s="19">
        <v>12</v>
      </c>
      <c r="C14" s="4" t="s">
        <v>23</v>
      </c>
      <c r="D14" s="5" t="s">
        <v>24</v>
      </c>
      <c r="E14" s="84">
        <v>3041</v>
      </c>
      <c r="F14" s="84">
        <v>93988000</v>
      </c>
      <c r="G14" s="12">
        <v>16921</v>
      </c>
      <c r="H14" s="12">
        <v>377164120</v>
      </c>
      <c r="I14" s="87">
        <v>277</v>
      </c>
      <c r="J14" s="87">
        <v>9367850</v>
      </c>
      <c r="K14" s="84"/>
      <c r="L14" s="84"/>
      <c r="M14" s="87"/>
      <c r="N14" s="87"/>
    </row>
    <row r="15" spans="1:14" x14ac:dyDescent="0.25">
      <c r="A15" s="18">
        <v>11</v>
      </c>
      <c r="B15" s="19">
        <v>13</v>
      </c>
      <c r="C15" s="4" t="s">
        <v>25</v>
      </c>
      <c r="D15" s="5" t="s">
        <v>26</v>
      </c>
      <c r="E15" s="84">
        <v>1680</v>
      </c>
      <c r="F15" s="84">
        <v>28662000</v>
      </c>
      <c r="G15" s="13">
        <v>4665</v>
      </c>
      <c r="H15" s="13">
        <v>93583340</v>
      </c>
      <c r="I15" s="87">
        <v>17</v>
      </c>
      <c r="J15" s="87">
        <v>461203</v>
      </c>
      <c r="K15" s="84"/>
      <c r="L15" s="84"/>
      <c r="M15" s="87">
        <v>3200</v>
      </c>
      <c r="N15" s="87">
        <v>101316474</v>
      </c>
    </row>
    <row r="16" spans="1:14" x14ac:dyDescent="0.25">
      <c r="A16" s="18">
        <v>12</v>
      </c>
      <c r="B16" s="19">
        <v>14</v>
      </c>
      <c r="C16" s="4" t="s">
        <v>27</v>
      </c>
      <c r="D16" s="5" t="s">
        <v>28</v>
      </c>
      <c r="E16" s="84"/>
      <c r="F16" s="84"/>
      <c r="G16" s="13">
        <v>300</v>
      </c>
      <c r="H16" s="13">
        <v>6152200</v>
      </c>
      <c r="I16" s="87"/>
      <c r="J16" s="87"/>
      <c r="K16" s="84"/>
      <c r="L16" s="84"/>
      <c r="M16" s="87"/>
      <c r="N16" s="87"/>
    </row>
    <row r="17" spans="1:14" x14ac:dyDescent="0.25">
      <c r="A17" s="18">
        <v>13</v>
      </c>
      <c r="B17" s="19">
        <v>15</v>
      </c>
      <c r="C17" s="4" t="s">
        <v>29</v>
      </c>
      <c r="D17" s="5" t="s">
        <v>30</v>
      </c>
      <c r="E17" s="84">
        <v>1762</v>
      </c>
      <c r="F17" s="84">
        <v>106095000</v>
      </c>
      <c r="G17" s="13">
        <v>3000</v>
      </c>
      <c r="H17" s="13">
        <v>141911130</v>
      </c>
      <c r="I17" s="86"/>
      <c r="J17" s="86"/>
      <c r="K17" s="84"/>
      <c r="L17" s="84"/>
      <c r="M17" s="86"/>
      <c r="N17" s="86"/>
    </row>
    <row r="18" spans="1:14" x14ac:dyDescent="0.25">
      <c r="A18" s="18">
        <v>14</v>
      </c>
      <c r="B18" s="19">
        <v>16</v>
      </c>
      <c r="C18" s="4" t="s">
        <v>31</v>
      </c>
      <c r="D18" s="5" t="s">
        <v>32</v>
      </c>
      <c r="E18" s="84">
        <v>2222</v>
      </c>
      <c r="F18" s="84">
        <v>66339000</v>
      </c>
      <c r="G18" s="13">
        <v>3921</v>
      </c>
      <c r="H18" s="13">
        <v>79629240</v>
      </c>
      <c r="I18" s="87">
        <v>8</v>
      </c>
      <c r="J18" s="87">
        <v>212961</v>
      </c>
      <c r="K18" s="84"/>
      <c r="L18" s="84"/>
      <c r="M18" s="87"/>
      <c r="N18" s="87"/>
    </row>
    <row r="19" spans="1:14" x14ac:dyDescent="0.25">
      <c r="A19" s="18">
        <v>15</v>
      </c>
      <c r="B19" s="19">
        <v>17</v>
      </c>
      <c r="C19" s="4" t="s">
        <v>33</v>
      </c>
      <c r="D19" s="5" t="s">
        <v>34</v>
      </c>
      <c r="E19" s="84">
        <v>527</v>
      </c>
      <c r="F19" s="84">
        <v>11768000</v>
      </c>
      <c r="G19" s="13">
        <v>3140</v>
      </c>
      <c r="H19" s="13">
        <v>69989680</v>
      </c>
      <c r="I19" s="87"/>
      <c r="J19" s="87"/>
      <c r="K19" s="84"/>
      <c r="L19" s="84"/>
      <c r="M19" s="87"/>
      <c r="N19" s="87"/>
    </row>
    <row r="20" spans="1:14" x14ac:dyDescent="0.25">
      <c r="A20" s="18">
        <v>16</v>
      </c>
      <c r="B20" s="19">
        <v>18</v>
      </c>
      <c r="C20" s="4" t="s">
        <v>35</v>
      </c>
      <c r="D20" s="5" t="s">
        <v>36</v>
      </c>
      <c r="E20" s="84">
        <v>5110</v>
      </c>
      <c r="F20" s="84">
        <v>75640000</v>
      </c>
      <c r="G20" s="13">
        <v>6524</v>
      </c>
      <c r="H20" s="13">
        <v>105024140</v>
      </c>
      <c r="I20" s="87">
        <v>6</v>
      </c>
      <c r="J20" s="87">
        <v>81901</v>
      </c>
      <c r="K20" s="84"/>
      <c r="L20" s="84"/>
      <c r="M20" s="87"/>
      <c r="N20" s="87"/>
    </row>
    <row r="21" spans="1:14" x14ac:dyDescent="0.25">
      <c r="A21" s="18">
        <v>17</v>
      </c>
      <c r="B21" s="19">
        <v>19</v>
      </c>
      <c r="C21" s="4" t="s">
        <v>37</v>
      </c>
      <c r="D21" s="5" t="s">
        <v>38</v>
      </c>
      <c r="E21" s="84">
        <v>949</v>
      </c>
      <c r="F21" s="84">
        <v>23571000</v>
      </c>
      <c r="G21" s="13">
        <v>3599</v>
      </c>
      <c r="H21" s="13">
        <v>84677360</v>
      </c>
      <c r="I21" s="87"/>
      <c r="J21" s="87"/>
      <c r="K21" s="84">
        <v>132</v>
      </c>
      <c r="L21" s="84">
        <v>5945981</v>
      </c>
      <c r="M21" s="87"/>
      <c r="N21" s="87"/>
    </row>
    <row r="22" spans="1:14" ht="14.25" customHeight="1" x14ac:dyDescent="0.25">
      <c r="A22" s="18">
        <v>18</v>
      </c>
      <c r="B22" s="19">
        <v>20</v>
      </c>
      <c r="C22" s="4" t="s">
        <v>39</v>
      </c>
      <c r="D22" s="5" t="s">
        <v>40</v>
      </c>
      <c r="E22" s="84">
        <v>1414</v>
      </c>
      <c r="F22" s="84">
        <v>34294000</v>
      </c>
      <c r="G22" s="13">
        <v>4820</v>
      </c>
      <c r="H22" s="13">
        <v>120567500</v>
      </c>
      <c r="I22" s="87">
        <v>16</v>
      </c>
      <c r="J22" s="87">
        <v>381744</v>
      </c>
      <c r="K22" s="84"/>
      <c r="L22" s="84"/>
      <c r="M22" s="87">
        <v>3700</v>
      </c>
      <c r="N22" s="87">
        <v>120243147</v>
      </c>
    </row>
    <row r="23" spans="1:14" ht="13.5" customHeight="1" x14ac:dyDescent="0.25">
      <c r="A23" s="18">
        <v>19</v>
      </c>
      <c r="B23" s="19">
        <v>21</v>
      </c>
      <c r="C23" s="4" t="s">
        <v>41</v>
      </c>
      <c r="D23" s="5" t="s">
        <v>42</v>
      </c>
      <c r="E23" s="84">
        <v>1293</v>
      </c>
      <c r="F23" s="84">
        <v>68073000</v>
      </c>
      <c r="G23" s="13">
        <v>12736</v>
      </c>
      <c r="H23" s="13">
        <v>479406140</v>
      </c>
      <c r="I23" s="87">
        <v>192</v>
      </c>
      <c r="J23" s="87">
        <v>9278275</v>
      </c>
      <c r="K23" s="84"/>
      <c r="L23" s="84"/>
      <c r="M23" s="87"/>
      <c r="N23" s="87"/>
    </row>
    <row r="24" spans="1:14" ht="22.5" x14ac:dyDescent="0.25">
      <c r="A24" s="18">
        <v>20</v>
      </c>
      <c r="B24" s="19">
        <v>22</v>
      </c>
      <c r="C24" s="4" t="s">
        <v>43</v>
      </c>
      <c r="D24" s="5" t="s">
        <v>44</v>
      </c>
      <c r="E24" s="84"/>
      <c r="F24" s="84"/>
      <c r="G24" s="13"/>
      <c r="H24" s="13"/>
      <c r="I24" s="87"/>
      <c r="J24" s="87"/>
      <c r="K24" s="84">
        <v>2270</v>
      </c>
      <c r="L24" s="84">
        <v>113802482</v>
      </c>
      <c r="M24" s="87"/>
      <c r="N24" s="87"/>
    </row>
    <row r="25" spans="1:14" ht="22.5" x14ac:dyDescent="0.25">
      <c r="A25" s="18">
        <v>21</v>
      </c>
      <c r="B25" s="19">
        <v>25</v>
      </c>
      <c r="C25" s="4" t="s">
        <v>45</v>
      </c>
      <c r="D25" s="5" t="s">
        <v>46</v>
      </c>
      <c r="E25" s="84"/>
      <c r="F25" s="84"/>
      <c r="G25" s="12"/>
      <c r="H25" s="50"/>
      <c r="I25" s="86"/>
      <c r="J25" s="86"/>
      <c r="K25" s="84"/>
      <c r="L25" s="84"/>
      <c r="M25" s="86"/>
      <c r="N25" s="86"/>
    </row>
    <row r="26" spans="1:14" ht="22.5" x14ac:dyDescent="0.25">
      <c r="A26" s="18">
        <v>22</v>
      </c>
      <c r="B26" s="19">
        <v>26</v>
      </c>
      <c r="C26" s="4" t="s">
        <v>47</v>
      </c>
      <c r="D26" s="5" t="s">
        <v>48</v>
      </c>
      <c r="E26" s="84"/>
      <c r="F26" s="84"/>
      <c r="G26" s="12"/>
      <c r="H26" s="12"/>
      <c r="I26" s="86"/>
      <c r="J26" s="86"/>
      <c r="K26" s="84"/>
      <c r="L26" s="84"/>
      <c r="M26" s="86"/>
      <c r="N26" s="86"/>
    </row>
    <row r="27" spans="1:14" x14ac:dyDescent="0.25">
      <c r="A27" s="18">
        <v>23</v>
      </c>
      <c r="B27" s="19">
        <v>27</v>
      </c>
      <c r="C27" s="4" t="s">
        <v>49</v>
      </c>
      <c r="D27" s="5" t="s">
        <v>50</v>
      </c>
      <c r="E27" s="86">
        <v>272</v>
      </c>
      <c r="F27" s="86">
        <v>7506000</v>
      </c>
      <c r="G27" s="12">
        <v>3684</v>
      </c>
      <c r="H27" s="12">
        <v>93623132</v>
      </c>
      <c r="I27" s="86">
        <v>42</v>
      </c>
      <c r="J27" s="86">
        <v>783467</v>
      </c>
      <c r="K27" s="86"/>
      <c r="L27" s="86"/>
      <c r="M27" s="86"/>
      <c r="N27" s="86"/>
    </row>
    <row r="28" spans="1:14" x14ac:dyDescent="0.25">
      <c r="A28" s="18">
        <v>24</v>
      </c>
      <c r="B28" s="19">
        <v>28</v>
      </c>
      <c r="C28" s="4" t="s">
        <v>51</v>
      </c>
      <c r="D28" s="5" t="s">
        <v>52</v>
      </c>
      <c r="E28" s="84">
        <v>729</v>
      </c>
      <c r="F28" s="84">
        <v>26337000</v>
      </c>
      <c r="G28" s="12">
        <v>5020</v>
      </c>
      <c r="H28" s="12">
        <v>146825397</v>
      </c>
      <c r="I28" s="87">
        <v>77</v>
      </c>
      <c r="J28" s="87">
        <v>2783708</v>
      </c>
      <c r="K28" s="84"/>
      <c r="L28" s="84"/>
      <c r="M28" s="87"/>
      <c r="N28" s="87"/>
    </row>
    <row r="29" spans="1:14" x14ac:dyDescent="0.25">
      <c r="A29" s="18">
        <v>25</v>
      </c>
      <c r="B29" s="19">
        <v>29</v>
      </c>
      <c r="C29" s="4" t="s">
        <v>53</v>
      </c>
      <c r="D29" s="5" t="s">
        <v>54</v>
      </c>
      <c r="E29" s="84">
        <v>689</v>
      </c>
      <c r="F29" s="84">
        <v>17632000</v>
      </c>
      <c r="G29" s="13">
        <v>3830</v>
      </c>
      <c r="H29" s="13">
        <v>90198478</v>
      </c>
      <c r="I29" s="87">
        <v>8</v>
      </c>
      <c r="J29" s="87">
        <v>54600</v>
      </c>
      <c r="K29" s="84"/>
      <c r="L29" s="84"/>
      <c r="M29" s="87">
        <v>3400</v>
      </c>
      <c r="N29" s="87">
        <v>110159552</v>
      </c>
    </row>
    <row r="30" spans="1:14" x14ac:dyDescent="0.25">
      <c r="A30" s="18">
        <v>26</v>
      </c>
      <c r="B30" s="19">
        <v>30</v>
      </c>
      <c r="C30" s="4" t="s">
        <v>55</v>
      </c>
      <c r="D30" s="5" t="s">
        <v>56</v>
      </c>
      <c r="E30" s="84">
        <v>642</v>
      </c>
      <c r="F30" s="84">
        <v>25611000</v>
      </c>
      <c r="G30" s="13">
        <v>5423</v>
      </c>
      <c r="H30" s="13">
        <v>203993675</v>
      </c>
      <c r="I30" s="87">
        <v>172</v>
      </c>
      <c r="J30" s="87">
        <v>12259777</v>
      </c>
      <c r="K30" s="84"/>
      <c r="L30" s="84"/>
      <c r="M30" s="87"/>
      <c r="N30" s="87"/>
    </row>
    <row r="31" spans="1:14" x14ac:dyDescent="0.25">
      <c r="A31" s="18">
        <v>27</v>
      </c>
      <c r="B31" s="19">
        <v>31</v>
      </c>
      <c r="C31" s="4" t="s">
        <v>57</v>
      </c>
      <c r="D31" s="5" t="s">
        <v>58</v>
      </c>
      <c r="E31" s="84">
        <v>1559</v>
      </c>
      <c r="F31" s="84">
        <v>37158000</v>
      </c>
      <c r="G31" s="13">
        <v>4336</v>
      </c>
      <c r="H31" s="13">
        <v>77818671</v>
      </c>
      <c r="I31" s="87">
        <v>4</v>
      </c>
      <c r="J31" s="87">
        <v>54600</v>
      </c>
      <c r="K31" s="84"/>
      <c r="L31" s="84"/>
      <c r="M31" s="87"/>
      <c r="N31" s="87"/>
    </row>
    <row r="32" spans="1:14" ht="22.5" x14ac:dyDescent="0.25">
      <c r="A32" s="18">
        <v>28</v>
      </c>
      <c r="B32" s="19">
        <v>34</v>
      </c>
      <c r="C32" s="4" t="s">
        <v>59</v>
      </c>
      <c r="D32" s="5" t="s">
        <v>60</v>
      </c>
      <c r="E32" s="84"/>
      <c r="F32" s="84"/>
      <c r="G32" s="13"/>
      <c r="H32" s="13"/>
      <c r="I32" s="86"/>
      <c r="J32" s="86"/>
      <c r="K32" s="84"/>
      <c r="L32" s="84"/>
      <c r="M32" s="86"/>
      <c r="N32" s="86"/>
    </row>
    <row r="33" spans="1:14" ht="22.5" x14ac:dyDescent="0.25">
      <c r="A33" s="18">
        <v>29</v>
      </c>
      <c r="B33" s="19">
        <v>35</v>
      </c>
      <c r="C33" s="4" t="s">
        <v>61</v>
      </c>
      <c r="D33" s="5" t="s">
        <v>62</v>
      </c>
      <c r="E33" s="84">
        <v>914</v>
      </c>
      <c r="F33" s="84">
        <v>63657000</v>
      </c>
      <c r="G33" s="13">
        <v>8907</v>
      </c>
      <c r="H33" s="13">
        <v>248423000</v>
      </c>
      <c r="I33" s="86">
        <v>129</v>
      </c>
      <c r="J33" s="86">
        <v>3776514</v>
      </c>
      <c r="K33" s="84"/>
      <c r="L33" s="84"/>
      <c r="M33" s="86">
        <v>800</v>
      </c>
      <c r="N33" s="86">
        <v>23723867</v>
      </c>
    </row>
    <row r="34" spans="1:14" x14ac:dyDescent="0.25">
      <c r="A34" s="18">
        <v>30</v>
      </c>
      <c r="B34" s="19">
        <v>37</v>
      </c>
      <c r="C34" s="4" t="s">
        <v>63</v>
      </c>
      <c r="D34" s="5" t="s">
        <v>64</v>
      </c>
      <c r="E34" s="84"/>
      <c r="F34" s="84"/>
      <c r="G34" s="12">
        <v>1175</v>
      </c>
      <c r="H34" s="12">
        <v>27255000</v>
      </c>
      <c r="I34" s="86">
        <v>4</v>
      </c>
      <c r="J34" s="86">
        <v>51324</v>
      </c>
      <c r="K34" s="84"/>
      <c r="L34" s="84"/>
      <c r="M34" s="86"/>
      <c r="N34" s="86"/>
    </row>
    <row r="35" spans="1:14" x14ac:dyDescent="0.25">
      <c r="A35" s="18">
        <v>31</v>
      </c>
      <c r="B35" s="19">
        <v>40</v>
      </c>
      <c r="C35" s="4" t="s">
        <v>65</v>
      </c>
      <c r="D35" s="5" t="s">
        <v>66</v>
      </c>
      <c r="E35" s="84"/>
      <c r="F35" s="84"/>
      <c r="G35" s="12">
        <v>2661</v>
      </c>
      <c r="H35" s="12">
        <v>63838000</v>
      </c>
      <c r="I35" s="86">
        <v>35</v>
      </c>
      <c r="J35" s="86">
        <v>584584</v>
      </c>
      <c r="K35" s="84"/>
      <c r="L35" s="84"/>
      <c r="M35" s="86"/>
      <c r="N35" s="86"/>
    </row>
    <row r="36" spans="1:14" x14ac:dyDescent="0.25">
      <c r="A36" s="18">
        <v>32</v>
      </c>
      <c r="B36" s="19">
        <v>43</v>
      </c>
      <c r="C36" s="4" t="s">
        <v>67</v>
      </c>
      <c r="D36" s="5" t="s">
        <v>68</v>
      </c>
      <c r="E36" s="84">
        <v>863</v>
      </c>
      <c r="F36" s="84">
        <v>20569000</v>
      </c>
      <c r="G36" s="12">
        <v>3997</v>
      </c>
      <c r="H36" s="12">
        <v>88319000</v>
      </c>
      <c r="I36" s="86">
        <v>481</v>
      </c>
      <c r="J36" s="86">
        <v>12262328</v>
      </c>
      <c r="K36" s="84"/>
      <c r="L36" s="84"/>
      <c r="M36" s="86">
        <v>600</v>
      </c>
      <c r="N36" s="86">
        <v>17792900</v>
      </c>
    </row>
    <row r="37" spans="1:14" ht="14.25" customHeight="1" x14ac:dyDescent="0.25">
      <c r="A37" s="18">
        <v>33</v>
      </c>
      <c r="B37" s="19">
        <v>45</v>
      </c>
      <c r="C37" s="4" t="s">
        <v>69</v>
      </c>
      <c r="D37" s="5" t="s">
        <v>70</v>
      </c>
      <c r="E37" s="12">
        <v>529</v>
      </c>
      <c r="F37" s="12">
        <v>21832000</v>
      </c>
      <c r="G37" s="13">
        <v>3071</v>
      </c>
      <c r="H37" s="13">
        <v>95181000</v>
      </c>
      <c r="I37" s="86">
        <v>8</v>
      </c>
      <c r="J37" s="86">
        <v>109201</v>
      </c>
      <c r="K37" s="12"/>
      <c r="L37" s="12"/>
      <c r="M37" s="89"/>
      <c r="N37" s="89"/>
    </row>
    <row r="38" spans="1:14" ht="22.5" x14ac:dyDescent="0.25">
      <c r="A38" s="18">
        <v>34</v>
      </c>
      <c r="B38" s="19">
        <v>47</v>
      </c>
      <c r="C38" s="4" t="s">
        <v>71</v>
      </c>
      <c r="D38" s="5" t="s">
        <v>72</v>
      </c>
      <c r="E38" s="12">
        <v>3498</v>
      </c>
      <c r="F38" s="12">
        <v>135538000</v>
      </c>
      <c r="G38" s="13">
        <v>12682</v>
      </c>
      <c r="H38" s="13">
        <v>338172000</v>
      </c>
      <c r="I38" s="90">
        <v>1732</v>
      </c>
      <c r="J38" s="90">
        <v>81467863</v>
      </c>
      <c r="K38" s="12">
        <v>400</v>
      </c>
      <c r="L38" s="12">
        <v>15761357</v>
      </c>
      <c r="M38" s="90">
        <v>1900</v>
      </c>
      <c r="N38" s="90">
        <v>61466383</v>
      </c>
    </row>
    <row r="39" spans="1:14" x14ac:dyDescent="0.25">
      <c r="A39" s="18">
        <v>35</v>
      </c>
      <c r="B39" s="19">
        <v>50</v>
      </c>
      <c r="C39" s="4" t="s">
        <v>73</v>
      </c>
      <c r="D39" s="5" t="s">
        <v>74</v>
      </c>
      <c r="E39" s="84">
        <v>74</v>
      </c>
      <c r="F39" s="84">
        <v>4896000</v>
      </c>
      <c r="G39" s="12">
        <v>2980</v>
      </c>
      <c r="H39" s="12">
        <v>77024000</v>
      </c>
      <c r="I39" s="86">
        <v>11</v>
      </c>
      <c r="J39" s="86">
        <v>276638</v>
      </c>
      <c r="K39" s="84"/>
      <c r="L39" s="84"/>
      <c r="M39" s="86">
        <v>80</v>
      </c>
      <c r="N39" s="86">
        <v>2018074</v>
      </c>
    </row>
    <row r="40" spans="1:14" x14ac:dyDescent="0.25">
      <c r="A40" s="18">
        <v>36</v>
      </c>
      <c r="B40" s="19">
        <v>51</v>
      </c>
      <c r="C40" s="4" t="s">
        <v>75</v>
      </c>
      <c r="D40" s="5" t="s">
        <v>76</v>
      </c>
      <c r="E40" s="83"/>
      <c r="F40" s="83"/>
      <c r="G40" s="13">
        <v>2238</v>
      </c>
      <c r="H40" s="13">
        <v>47502000</v>
      </c>
      <c r="I40" s="86">
        <v>66</v>
      </c>
      <c r="J40" s="86">
        <v>1117844</v>
      </c>
      <c r="K40" s="83"/>
      <c r="L40" s="83"/>
      <c r="M40" s="86">
        <v>80</v>
      </c>
      <c r="N40" s="87">
        <v>2018074</v>
      </c>
    </row>
    <row r="41" spans="1:14" x14ac:dyDescent="0.25">
      <c r="A41" s="18">
        <v>37</v>
      </c>
      <c r="B41" s="19">
        <v>52</v>
      </c>
      <c r="C41" s="4" t="s">
        <v>77</v>
      </c>
      <c r="D41" s="5" t="s">
        <v>78</v>
      </c>
      <c r="E41" s="84"/>
      <c r="F41" s="84"/>
      <c r="G41" s="13">
        <v>2420</v>
      </c>
      <c r="H41" s="13">
        <v>51391000</v>
      </c>
      <c r="I41" s="86">
        <v>16</v>
      </c>
      <c r="J41" s="86">
        <v>340794</v>
      </c>
      <c r="K41" s="84"/>
      <c r="L41" s="84"/>
      <c r="M41" s="86">
        <v>50</v>
      </c>
      <c r="N41" s="87">
        <v>1261296</v>
      </c>
    </row>
    <row r="42" spans="1:14" x14ac:dyDescent="0.25">
      <c r="A42" s="18">
        <v>38</v>
      </c>
      <c r="B42" s="19">
        <v>53</v>
      </c>
      <c r="C42" s="4" t="s">
        <v>79</v>
      </c>
      <c r="D42" s="5" t="s">
        <v>80</v>
      </c>
      <c r="E42" s="84"/>
      <c r="F42" s="84"/>
      <c r="G42" s="13">
        <v>1472</v>
      </c>
      <c r="H42" s="13">
        <v>31657000</v>
      </c>
      <c r="I42" s="86">
        <v>14</v>
      </c>
      <c r="J42" s="86">
        <v>315132</v>
      </c>
      <c r="K42" s="84"/>
      <c r="L42" s="84"/>
      <c r="M42" s="87"/>
      <c r="N42" s="87"/>
    </row>
    <row r="43" spans="1:14" x14ac:dyDescent="0.25">
      <c r="A43" s="18">
        <v>39</v>
      </c>
      <c r="B43" s="19">
        <v>54</v>
      </c>
      <c r="C43" s="4" t="s">
        <v>81</v>
      </c>
      <c r="D43" s="5" t="s">
        <v>82</v>
      </c>
      <c r="E43" s="85"/>
      <c r="F43" s="85"/>
      <c r="G43" s="12">
        <v>1827</v>
      </c>
      <c r="H43" s="12">
        <v>40952000</v>
      </c>
      <c r="I43" s="92"/>
      <c r="J43" s="93"/>
      <c r="K43" s="85"/>
      <c r="L43" s="85"/>
      <c r="M43" s="88">
        <v>120</v>
      </c>
      <c r="N43" s="88">
        <v>3027111</v>
      </c>
    </row>
    <row r="44" spans="1:14" x14ac:dyDescent="0.25">
      <c r="A44" s="18">
        <v>40</v>
      </c>
      <c r="B44" s="19">
        <v>55</v>
      </c>
      <c r="C44" s="4" t="s">
        <v>83</v>
      </c>
      <c r="D44" s="5" t="s">
        <v>84</v>
      </c>
      <c r="E44" s="84"/>
      <c r="F44" s="84"/>
      <c r="G44" s="13">
        <v>1764</v>
      </c>
      <c r="H44" s="13">
        <v>37349000</v>
      </c>
      <c r="I44" s="86">
        <v>22</v>
      </c>
      <c r="J44" s="86">
        <v>282284</v>
      </c>
      <c r="K44" s="84"/>
      <c r="L44" s="84"/>
      <c r="M44" s="86">
        <v>85</v>
      </c>
      <c r="N44" s="86">
        <v>2144588</v>
      </c>
    </row>
    <row r="45" spans="1:14" x14ac:dyDescent="0.25">
      <c r="A45" s="18">
        <v>41</v>
      </c>
      <c r="B45" s="19">
        <v>56</v>
      </c>
      <c r="C45" s="4" t="s">
        <v>85</v>
      </c>
      <c r="D45" s="5" t="s">
        <v>86</v>
      </c>
      <c r="E45" s="84"/>
      <c r="F45" s="84"/>
      <c r="G45" s="13">
        <v>4707</v>
      </c>
      <c r="H45" s="13">
        <v>110639000</v>
      </c>
      <c r="I45" s="86">
        <v>75</v>
      </c>
      <c r="J45" s="86">
        <v>1334947</v>
      </c>
      <c r="K45" s="84"/>
      <c r="L45" s="84"/>
      <c r="M45" s="87">
        <v>280</v>
      </c>
      <c r="N45" s="87">
        <v>7063259</v>
      </c>
    </row>
    <row r="46" spans="1:14" x14ac:dyDescent="0.25">
      <c r="A46" s="18">
        <v>42</v>
      </c>
      <c r="B46" s="19">
        <v>57</v>
      </c>
      <c r="C46" s="4" t="s">
        <v>87</v>
      </c>
      <c r="D46" s="5" t="s">
        <v>88</v>
      </c>
      <c r="E46" s="84"/>
      <c r="F46" s="84"/>
      <c r="G46" s="13">
        <v>1429</v>
      </c>
      <c r="H46" s="13">
        <v>31013000</v>
      </c>
      <c r="I46" s="86">
        <v>4</v>
      </c>
      <c r="J46" s="86">
        <v>51324</v>
      </c>
      <c r="K46" s="84"/>
      <c r="L46" s="84"/>
      <c r="M46" s="86">
        <v>50</v>
      </c>
      <c r="N46" s="86">
        <v>1261296</v>
      </c>
    </row>
    <row r="47" spans="1:14" x14ac:dyDescent="0.25">
      <c r="A47" s="18">
        <v>43</v>
      </c>
      <c r="B47" s="19">
        <v>58</v>
      </c>
      <c r="C47" s="4" t="s">
        <v>89</v>
      </c>
      <c r="D47" s="5" t="s">
        <v>90</v>
      </c>
      <c r="E47" s="84"/>
      <c r="F47" s="84"/>
      <c r="G47" s="13">
        <v>1709</v>
      </c>
      <c r="H47" s="13">
        <v>36231000</v>
      </c>
      <c r="I47" s="86">
        <v>26</v>
      </c>
      <c r="J47" s="86">
        <v>333608</v>
      </c>
      <c r="K47" s="84"/>
      <c r="L47" s="84"/>
      <c r="M47" s="86">
        <v>10</v>
      </c>
      <c r="N47" s="86">
        <v>252259</v>
      </c>
    </row>
    <row r="48" spans="1:14" x14ac:dyDescent="0.25">
      <c r="A48" s="18">
        <v>44</v>
      </c>
      <c r="B48" s="19">
        <v>59</v>
      </c>
      <c r="C48" s="4" t="s">
        <v>91</v>
      </c>
      <c r="D48" s="5" t="s">
        <v>92</v>
      </c>
      <c r="E48" s="84"/>
      <c r="F48" s="84"/>
      <c r="G48" s="13">
        <v>2680</v>
      </c>
      <c r="H48" s="13">
        <v>56876000</v>
      </c>
      <c r="I48" s="86">
        <v>11</v>
      </c>
      <c r="J48" s="86">
        <v>276638</v>
      </c>
      <c r="K48" s="84"/>
      <c r="L48" s="84"/>
      <c r="M48" s="86">
        <v>150</v>
      </c>
      <c r="N48" s="86">
        <v>3783889</v>
      </c>
    </row>
    <row r="49" spans="1:14" x14ac:dyDescent="0.25">
      <c r="A49" s="18">
        <v>45</v>
      </c>
      <c r="B49" s="19">
        <v>60</v>
      </c>
      <c r="C49" s="4" t="s">
        <v>93</v>
      </c>
      <c r="D49" s="5" t="s">
        <v>94</v>
      </c>
      <c r="E49" s="85"/>
      <c r="F49" s="85"/>
      <c r="G49" s="13">
        <v>1828</v>
      </c>
      <c r="H49" s="13">
        <v>38766000</v>
      </c>
      <c r="I49" s="86">
        <v>12</v>
      </c>
      <c r="J49" s="86">
        <v>153973</v>
      </c>
      <c r="K49" s="85"/>
      <c r="L49" s="85"/>
      <c r="M49" s="91">
        <v>10</v>
      </c>
      <c r="N49" s="91">
        <v>252259</v>
      </c>
    </row>
    <row r="50" spans="1:14" x14ac:dyDescent="0.25">
      <c r="A50" s="18">
        <v>46</v>
      </c>
      <c r="B50" s="19">
        <v>61</v>
      </c>
      <c r="C50" s="4" t="s">
        <v>95</v>
      </c>
      <c r="D50" s="5" t="s">
        <v>96</v>
      </c>
      <c r="E50" s="84"/>
      <c r="F50" s="84"/>
      <c r="G50" s="13">
        <v>2034</v>
      </c>
      <c r="H50" s="13">
        <v>43158000</v>
      </c>
      <c r="I50" s="86">
        <v>8</v>
      </c>
      <c r="J50" s="86">
        <v>102649</v>
      </c>
      <c r="K50" s="84"/>
      <c r="L50" s="84"/>
      <c r="M50" s="86">
        <v>100</v>
      </c>
      <c r="N50" s="86">
        <v>2522592</v>
      </c>
    </row>
    <row r="51" spans="1:14" x14ac:dyDescent="0.25">
      <c r="A51" s="18">
        <v>47</v>
      </c>
      <c r="B51" s="19">
        <v>62</v>
      </c>
      <c r="C51" s="4" t="s">
        <v>97</v>
      </c>
      <c r="D51" s="5" t="s">
        <v>98</v>
      </c>
      <c r="E51" s="84">
        <v>275</v>
      </c>
      <c r="F51" s="84">
        <v>15084000</v>
      </c>
      <c r="G51" s="13">
        <v>4369</v>
      </c>
      <c r="H51" s="13">
        <v>109611000</v>
      </c>
      <c r="I51" s="86">
        <v>106</v>
      </c>
      <c r="J51" s="86">
        <v>2723228</v>
      </c>
      <c r="K51" s="84"/>
      <c r="L51" s="84"/>
      <c r="M51" s="86">
        <v>300</v>
      </c>
      <c r="N51" s="86">
        <v>8896450</v>
      </c>
    </row>
    <row r="52" spans="1:14" ht="22.5" x14ac:dyDescent="0.25">
      <c r="A52" s="18">
        <v>48</v>
      </c>
      <c r="B52" s="19">
        <v>63</v>
      </c>
      <c r="C52" s="4" t="s">
        <v>99</v>
      </c>
      <c r="D52" s="5" t="s">
        <v>100</v>
      </c>
      <c r="E52" s="84"/>
      <c r="F52" s="84"/>
      <c r="G52" s="13"/>
      <c r="H52" s="13"/>
      <c r="I52" s="92"/>
      <c r="J52" s="93"/>
      <c r="K52" s="84"/>
      <c r="L52" s="84"/>
      <c r="M52" s="86"/>
      <c r="N52" s="86"/>
    </row>
    <row r="53" spans="1:14" x14ac:dyDescent="0.25">
      <c r="A53" s="18">
        <v>49</v>
      </c>
      <c r="B53" s="19">
        <v>64</v>
      </c>
      <c r="C53" s="4" t="s">
        <v>101</v>
      </c>
      <c r="D53" s="5" t="s">
        <v>102</v>
      </c>
      <c r="E53" s="84"/>
      <c r="F53" s="84"/>
      <c r="G53" s="13">
        <v>1714</v>
      </c>
      <c r="H53" s="13">
        <v>37118000</v>
      </c>
      <c r="I53" s="86">
        <v>4</v>
      </c>
      <c r="J53" s="86">
        <v>51324</v>
      </c>
      <c r="K53" s="84"/>
      <c r="L53" s="84"/>
      <c r="M53" s="86"/>
      <c r="N53" s="86"/>
    </row>
    <row r="54" spans="1:14" x14ac:dyDescent="0.25">
      <c r="A54" s="18">
        <v>50</v>
      </c>
      <c r="B54" s="19">
        <v>65</v>
      </c>
      <c r="C54" s="4" t="s">
        <v>103</v>
      </c>
      <c r="D54" s="5" t="s">
        <v>104</v>
      </c>
      <c r="E54" s="84"/>
      <c r="F54" s="84"/>
      <c r="G54" s="13">
        <v>1252</v>
      </c>
      <c r="H54" s="13">
        <v>26506000</v>
      </c>
      <c r="I54" s="86">
        <v>33</v>
      </c>
      <c r="J54" s="86">
        <v>558922</v>
      </c>
      <c r="K54" s="84"/>
      <c r="L54" s="84"/>
      <c r="M54" s="86">
        <v>50</v>
      </c>
      <c r="N54" s="86">
        <v>1261296</v>
      </c>
    </row>
    <row r="55" spans="1:14" x14ac:dyDescent="0.25">
      <c r="A55" s="18">
        <v>51</v>
      </c>
      <c r="B55" s="19">
        <v>66</v>
      </c>
      <c r="C55" s="4" t="s">
        <v>105</v>
      </c>
      <c r="D55" s="5" t="s">
        <v>106</v>
      </c>
      <c r="E55" s="85">
        <v>242</v>
      </c>
      <c r="F55" s="85">
        <v>15995000</v>
      </c>
      <c r="G55" s="13">
        <v>3431</v>
      </c>
      <c r="H55" s="13">
        <v>81458000</v>
      </c>
      <c r="I55" s="86">
        <v>26</v>
      </c>
      <c r="J55" s="86">
        <v>469105</v>
      </c>
      <c r="K55" s="85"/>
      <c r="L55" s="85"/>
      <c r="M55" s="88">
        <v>120</v>
      </c>
      <c r="N55" s="88">
        <v>3027111</v>
      </c>
    </row>
    <row r="56" spans="1:14" x14ac:dyDescent="0.25">
      <c r="A56" s="18">
        <v>52</v>
      </c>
      <c r="B56" s="19">
        <v>67</v>
      </c>
      <c r="C56" s="4" t="s">
        <v>107</v>
      </c>
      <c r="D56" s="5" t="s">
        <v>108</v>
      </c>
      <c r="E56" s="84">
        <v>60</v>
      </c>
      <c r="F56" s="84">
        <v>3425000</v>
      </c>
      <c r="G56" s="13">
        <v>3957</v>
      </c>
      <c r="H56" s="13">
        <v>95038000</v>
      </c>
      <c r="I56" s="86">
        <v>49</v>
      </c>
      <c r="J56" s="86">
        <v>899716</v>
      </c>
      <c r="K56" s="84"/>
      <c r="L56" s="84"/>
      <c r="M56" s="86">
        <v>100</v>
      </c>
      <c r="N56" s="86">
        <v>2522592</v>
      </c>
    </row>
    <row r="57" spans="1:14" x14ac:dyDescent="0.25">
      <c r="A57" s="18">
        <v>53</v>
      </c>
      <c r="B57" s="19">
        <v>68</v>
      </c>
      <c r="C57" s="4" t="s">
        <v>109</v>
      </c>
      <c r="D57" s="5" t="s">
        <v>110</v>
      </c>
      <c r="E57" s="84">
        <v>82</v>
      </c>
      <c r="F57" s="84">
        <v>5636000</v>
      </c>
      <c r="G57" s="13">
        <v>2339</v>
      </c>
      <c r="H57" s="13">
        <v>53839000</v>
      </c>
      <c r="I57" s="86">
        <v>38</v>
      </c>
      <c r="J57" s="86">
        <v>690826</v>
      </c>
      <c r="K57" s="84"/>
      <c r="L57" s="84"/>
      <c r="M57" s="86">
        <v>15</v>
      </c>
      <c r="N57" s="86">
        <v>378774</v>
      </c>
    </row>
    <row r="58" spans="1:14" x14ac:dyDescent="0.25">
      <c r="A58" s="18">
        <v>54</v>
      </c>
      <c r="B58" s="19">
        <v>69</v>
      </c>
      <c r="C58" s="4" t="s">
        <v>111</v>
      </c>
      <c r="D58" s="5" t="s">
        <v>112</v>
      </c>
      <c r="E58" s="84"/>
      <c r="F58" s="84"/>
      <c r="G58" s="13">
        <v>7865</v>
      </c>
      <c r="H58" s="13">
        <v>176882000</v>
      </c>
      <c r="I58" s="86">
        <v>1077</v>
      </c>
      <c r="J58" s="86">
        <v>55763647</v>
      </c>
      <c r="K58" s="84"/>
      <c r="L58" s="84"/>
      <c r="M58" s="86"/>
      <c r="N58" s="86"/>
    </row>
    <row r="59" spans="1:14" x14ac:dyDescent="0.25">
      <c r="A59" s="18">
        <v>55</v>
      </c>
      <c r="B59" s="19">
        <v>70</v>
      </c>
      <c r="C59" s="4" t="s">
        <v>113</v>
      </c>
      <c r="D59" s="5" t="s">
        <v>114</v>
      </c>
      <c r="E59" s="84"/>
      <c r="F59" s="84"/>
      <c r="G59" s="13">
        <v>2751</v>
      </c>
      <c r="H59" s="13">
        <v>58615000</v>
      </c>
      <c r="I59" s="86">
        <v>50</v>
      </c>
      <c r="J59" s="86">
        <v>777051</v>
      </c>
      <c r="K59" s="84"/>
      <c r="L59" s="84"/>
      <c r="M59" s="87">
        <v>85</v>
      </c>
      <c r="N59" s="87">
        <v>2144588</v>
      </c>
    </row>
    <row r="60" spans="1:14" x14ac:dyDescent="0.25">
      <c r="A60" s="18">
        <v>56</v>
      </c>
      <c r="B60" s="19">
        <v>71</v>
      </c>
      <c r="C60" s="4" t="s">
        <v>115</v>
      </c>
      <c r="D60" s="5" t="s">
        <v>116</v>
      </c>
      <c r="E60" s="84"/>
      <c r="F60" s="84"/>
      <c r="G60" s="12">
        <v>2782</v>
      </c>
      <c r="H60" s="12">
        <v>58882000</v>
      </c>
      <c r="I60" s="86">
        <v>6</v>
      </c>
      <c r="J60" s="86">
        <v>76987</v>
      </c>
      <c r="K60" s="84"/>
      <c r="L60" s="84"/>
      <c r="M60" s="86">
        <v>100</v>
      </c>
      <c r="N60" s="86">
        <v>2522592</v>
      </c>
    </row>
    <row r="61" spans="1:14" x14ac:dyDescent="0.25">
      <c r="A61" s="18">
        <v>57</v>
      </c>
      <c r="B61" s="19">
        <v>72</v>
      </c>
      <c r="C61" s="4" t="s">
        <v>117</v>
      </c>
      <c r="D61" s="5" t="s">
        <v>118</v>
      </c>
      <c r="E61" s="84"/>
      <c r="F61" s="84"/>
      <c r="G61" s="13">
        <v>1491</v>
      </c>
      <c r="H61" s="13">
        <v>31596000</v>
      </c>
      <c r="I61" s="86">
        <v>29</v>
      </c>
      <c r="J61" s="86">
        <v>507598</v>
      </c>
      <c r="K61" s="84"/>
      <c r="L61" s="84"/>
      <c r="M61" s="87">
        <v>50</v>
      </c>
      <c r="N61" s="87">
        <v>1261296</v>
      </c>
    </row>
    <row r="62" spans="1:14" x14ac:dyDescent="0.25">
      <c r="A62" s="18">
        <v>58</v>
      </c>
      <c r="B62" s="19">
        <v>73</v>
      </c>
      <c r="C62" s="4" t="s">
        <v>119</v>
      </c>
      <c r="D62" s="5" t="s">
        <v>120</v>
      </c>
      <c r="E62" s="84"/>
      <c r="F62" s="84"/>
      <c r="G62" s="13">
        <v>2390</v>
      </c>
      <c r="H62" s="13">
        <v>53485000</v>
      </c>
      <c r="I62" s="86">
        <v>11</v>
      </c>
      <c r="J62" s="86">
        <v>276638</v>
      </c>
      <c r="K62" s="84"/>
      <c r="L62" s="84"/>
      <c r="M62" s="87"/>
      <c r="N62" s="87"/>
    </row>
    <row r="63" spans="1:14" x14ac:dyDescent="0.25">
      <c r="A63" s="18">
        <v>59</v>
      </c>
      <c r="B63" s="19">
        <v>74</v>
      </c>
      <c r="C63" s="4" t="s">
        <v>121</v>
      </c>
      <c r="D63" s="5" t="s">
        <v>122</v>
      </c>
      <c r="E63" s="84">
        <v>41</v>
      </c>
      <c r="F63" s="84">
        <v>2653000</v>
      </c>
      <c r="G63" s="13">
        <v>4597</v>
      </c>
      <c r="H63" s="13">
        <v>109937000</v>
      </c>
      <c r="I63" s="86">
        <v>7</v>
      </c>
      <c r="J63" s="86">
        <v>269453</v>
      </c>
      <c r="K63" s="84"/>
      <c r="L63" s="84"/>
      <c r="M63" s="86">
        <v>200</v>
      </c>
      <c r="N63" s="86">
        <v>5045185</v>
      </c>
    </row>
    <row r="64" spans="1:14" x14ac:dyDescent="0.25">
      <c r="A64" s="18">
        <v>60</v>
      </c>
      <c r="B64" s="19">
        <v>75</v>
      </c>
      <c r="C64" s="4" t="s">
        <v>123</v>
      </c>
      <c r="D64" s="5" t="s">
        <v>124</v>
      </c>
      <c r="E64" s="84"/>
      <c r="F64" s="84"/>
      <c r="G64" s="13">
        <v>1101</v>
      </c>
      <c r="H64" s="13">
        <v>24615000</v>
      </c>
      <c r="I64" s="86">
        <v>10</v>
      </c>
      <c r="J64" s="86">
        <v>263807</v>
      </c>
      <c r="K64" s="84"/>
      <c r="L64" s="84"/>
      <c r="M64" s="86">
        <v>60</v>
      </c>
      <c r="N64" s="86">
        <v>1513556</v>
      </c>
    </row>
    <row r="65" spans="1:14" x14ac:dyDescent="0.25">
      <c r="A65" s="18">
        <v>61</v>
      </c>
      <c r="B65" s="19">
        <v>76</v>
      </c>
      <c r="C65" s="4" t="s">
        <v>125</v>
      </c>
      <c r="D65" s="5" t="s">
        <v>126</v>
      </c>
      <c r="E65" s="84"/>
      <c r="F65" s="84"/>
      <c r="G65" s="13">
        <v>1238</v>
      </c>
      <c r="H65" s="13">
        <v>27624000</v>
      </c>
      <c r="I65" s="86">
        <v>22</v>
      </c>
      <c r="J65" s="86">
        <v>417780</v>
      </c>
      <c r="K65" s="84"/>
      <c r="L65" s="84"/>
      <c r="M65" s="86"/>
      <c r="N65" s="86"/>
    </row>
    <row r="66" spans="1:14" x14ac:dyDescent="0.25">
      <c r="A66" s="18">
        <v>62</v>
      </c>
      <c r="B66" s="19">
        <v>77</v>
      </c>
      <c r="C66" s="4" t="s">
        <v>127</v>
      </c>
      <c r="D66" s="5" t="s">
        <v>128</v>
      </c>
      <c r="E66" s="84">
        <v>139</v>
      </c>
      <c r="F66" s="84">
        <v>8458000</v>
      </c>
      <c r="G66" s="13">
        <v>5270</v>
      </c>
      <c r="H66" s="13">
        <v>130168000</v>
      </c>
      <c r="I66" s="86">
        <v>45</v>
      </c>
      <c r="J66" s="86">
        <v>1017762</v>
      </c>
      <c r="K66" s="84"/>
      <c r="L66" s="84"/>
      <c r="M66" s="86">
        <v>130</v>
      </c>
      <c r="N66" s="86">
        <v>3279370</v>
      </c>
    </row>
    <row r="67" spans="1:14" x14ac:dyDescent="0.25">
      <c r="A67" s="18">
        <v>63</v>
      </c>
      <c r="B67" s="19">
        <v>78</v>
      </c>
      <c r="C67" s="4" t="s">
        <v>129</v>
      </c>
      <c r="D67" s="5" t="s">
        <v>130</v>
      </c>
      <c r="E67" s="84">
        <v>270</v>
      </c>
      <c r="F67" s="84">
        <v>20226000</v>
      </c>
      <c r="G67" s="13">
        <v>4672</v>
      </c>
      <c r="H67" s="13">
        <v>117989000</v>
      </c>
      <c r="I67" s="86">
        <v>122</v>
      </c>
      <c r="J67" s="86">
        <v>2175126</v>
      </c>
      <c r="K67" s="84"/>
      <c r="L67" s="84"/>
      <c r="M67" s="87">
        <v>140</v>
      </c>
      <c r="N67" s="87">
        <v>3531629</v>
      </c>
    </row>
    <row r="68" spans="1:14" x14ac:dyDescent="0.25">
      <c r="A68" s="18">
        <v>64</v>
      </c>
      <c r="B68" s="19">
        <v>79</v>
      </c>
      <c r="C68" s="4" t="s">
        <v>131</v>
      </c>
      <c r="D68" s="5" t="s">
        <v>132</v>
      </c>
      <c r="E68" s="84"/>
      <c r="F68" s="84"/>
      <c r="G68" s="13">
        <v>2586</v>
      </c>
      <c r="H68" s="13">
        <v>55080000</v>
      </c>
      <c r="I68" s="86">
        <v>41</v>
      </c>
      <c r="J68" s="86">
        <v>864815</v>
      </c>
      <c r="K68" s="84"/>
      <c r="L68" s="84"/>
      <c r="M68" s="86">
        <v>100</v>
      </c>
      <c r="N68" s="86">
        <v>2522592</v>
      </c>
    </row>
    <row r="69" spans="1:14" x14ac:dyDescent="0.25">
      <c r="A69" s="18">
        <v>65</v>
      </c>
      <c r="B69" s="19">
        <v>80</v>
      </c>
      <c r="C69" s="4" t="s">
        <v>133</v>
      </c>
      <c r="D69" s="5" t="s">
        <v>134</v>
      </c>
      <c r="E69" s="84"/>
      <c r="F69" s="84"/>
      <c r="G69" s="13">
        <v>3032</v>
      </c>
      <c r="H69" s="13">
        <v>64318000</v>
      </c>
      <c r="I69" s="86">
        <v>10</v>
      </c>
      <c r="J69" s="86">
        <v>128311</v>
      </c>
      <c r="K69" s="84"/>
      <c r="L69" s="84"/>
      <c r="M69" s="86">
        <v>90</v>
      </c>
      <c r="N69" s="86">
        <v>2270333</v>
      </c>
    </row>
    <row r="70" spans="1:14" x14ac:dyDescent="0.25">
      <c r="A70" s="18">
        <v>66</v>
      </c>
      <c r="B70" s="19">
        <v>81</v>
      </c>
      <c r="C70" s="4" t="s">
        <v>135</v>
      </c>
      <c r="D70" s="5" t="s">
        <v>136</v>
      </c>
      <c r="E70" s="85"/>
      <c r="F70" s="85"/>
      <c r="G70" s="13">
        <v>2159</v>
      </c>
      <c r="H70" s="13">
        <v>45798000</v>
      </c>
      <c r="I70" s="86">
        <v>4</v>
      </c>
      <c r="J70" s="86">
        <v>51324</v>
      </c>
      <c r="K70" s="85"/>
      <c r="L70" s="85"/>
      <c r="M70" s="88">
        <v>50</v>
      </c>
      <c r="N70" s="88">
        <v>1261296</v>
      </c>
    </row>
    <row r="71" spans="1:14" x14ac:dyDescent="0.25">
      <c r="A71" s="18">
        <v>67</v>
      </c>
      <c r="B71" s="19">
        <v>82</v>
      </c>
      <c r="C71" s="4" t="s">
        <v>137</v>
      </c>
      <c r="D71" s="5" t="s">
        <v>138</v>
      </c>
      <c r="E71" s="85">
        <v>176</v>
      </c>
      <c r="F71" s="85">
        <v>11879000</v>
      </c>
      <c r="G71" s="13">
        <v>2132</v>
      </c>
      <c r="H71" s="13">
        <v>50272000</v>
      </c>
      <c r="I71" s="86">
        <v>10</v>
      </c>
      <c r="J71" s="86">
        <v>128311</v>
      </c>
      <c r="K71" s="85"/>
      <c r="L71" s="85"/>
      <c r="M71" s="88">
        <v>50</v>
      </c>
      <c r="N71" s="88">
        <v>1261296</v>
      </c>
    </row>
    <row r="72" spans="1:14" x14ac:dyDescent="0.25">
      <c r="A72" s="18">
        <v>68</v>
      </c>
      <c r="B72" s="19">
        <v>83</v>
      </c>
      <c r="C72" s="4" t="s">
        <v>139</v>
      </c>
      <c r="D72" s="5" t="s">
        <v>140</v>
      </c>
      <c r="E72" s="84">
        <v>130</v>
      </c>
      <c r="F72" s="84">
        <v>8970000</v>
      </c>
      <c r="G72" s="13">
        <v>3201</v>
      </c>
      <c r="H72" s="13">
        <v>79480000</v>
      </c>
      <c r="I72" s="86">
        <v>38</v>
      </c>
      <c r="J72" s="86">
        <v>758574</v>
      </c>
      <c r="K72" s="84"/>
      <c r="L72" s="84"/>
      <c r="M72" s="86">
        <v>245</v>
      </c>
      <c r="N72" s="86">
        <v>7243588</v>
      </c>
    </row>
    <row r="73" spans="1:14" x14ac:dyDescent="0.25">
      <c r="A73" s="18">
        <v>69</v>
      </c>
      <c r="B73" s="19">
        <v>84</v>
      </c>
      <c r="C73" s="4" t="s">
        <v>141</v>
      </c>
      <c r="D73" s="5" t="s">
        <v>142</v>
      </c>
      <c r="E73" s="84"/>
      <c r="F73" s="84"/>
      <c r="G73" s="13"/>
      <c r="H73" s="13"/>
      <c r="I73" s="93"/>
      <c r="J73" s="92"/>
      <c r="K73" s="84"/>
      <c r="L73" s="84"/>
      <c r="M73" s="86"/>
      <c r="N73" s="86"/>
    </row>
    <row r="74" spans="1:14" x14ac:dyDescent="0.25">
      <c r="A74" s="18">
        <v>70</v>
      </c>
      <c r="B74" s="19">
        <v>85</v>
      </c>
      <c r="C74" s="4" t="s">
        <v>143</v>
      </c>
      <c r="D74" s="5" t="s">
        <v>144</v>
      </c>
      <c r="E74" s="84">
        <v>200</v>
      </c>
      <c r="F74" s="84">
        <v>7075000</v>
      </c>
      <c r="G74" s="13">
        <v>1984</v>
      </c>
      <c r="H74" s="13">
        <v>50610510</v>
      </c>
      <c r="I74" s="86">
        <v>48</v>
      </c>
      <c r="J74" s="86">
        <v>1769741</v>
      </c>
      <c r="K74" s="84"/>
      <c r="L74" s="84"/>
      <c r="M74" s="86"/>
      <c r="N74" s="86"/>
    </row>
    <row r="75" spans="1:14" x14ac:dyDescent="0.25">
      <c r="A75" s="18">
        <v>71</v>
      </c>
      <c r="B75" s="19">
        <v>86</v>
      </c>
      <c r="C75" s="4" t="s">
        <v>145</v>
      </c>
      <c r="D75" s="5" t="s">
        <v>146</v>
      </c>
      <c r="E75" s="84"/>
      <c r="F75" s="84"/>
      <c r="G75" s="13">
        <v>1531</v>
      </c>
      <c r="H75" s="13">
        <v>32544647</v>
      </c>
      <c r="I75" s="86">
        <v>4</v>
      </c>
      <c r="J75" s="86">
        <v>54600</v>
      </c>
      <c r="K75" s="84"/>
      <c r="L75" s="84"/>
      <c r="M75" s="87"/>
      <c r="N75" s="87"/>
    </row>
    <row r="76" spans="1:14" ht="22.5" x14ac:dyDescent="0.25">
      <c r="A76" s="18">
        <v>72</v>
      </c>
      <c r="B76" s="19">
        <v>87</v>
      </c>
      <c r="C76" s="4" t="s">
        <v>147</v>
      </c>
      <c r="D76" s="5" t="s">
        <v>148</v>
      </c>
      <c r="E76" s="85"/>
      <c r="F76" s="85"/>
      <c r="G76" s="13"/>
      <c r="H76" s="13"/>
      <c r="I76" s="88"/>
      <c r="J76" s="88"/>
      <c r="K76" s="85"/>
      <c r="L76" s="85"/>
      <c r="M76" s="88"/>
      <c r="N76" s="88"/>
    </row>
    <row r="77" spans="1:14" ht="22.5" x14ac:dyDescent="0.25">
      <c r="A77" s="18">
        <v>73</v>
      </c>
      <c r="B77" s="19">
        <v>88</v>
      </c>
      <c r="C77" s="4" t="s">
        <v>149</v>
      </c>
      <c r="D77" s="5" t="s">
        <v>150</v>
      </c>
      <c r="E77" s="85"/>
      <c r="F77" s="85"/>
      <c r="G77" s="13"/>
      <c r="H77" s="13"/>
      <c r="I77" s="91"/>
      <c r="J77" s="91"/>
      <c r="K77" s="85"/>
      <c r="L77" s="85"/>
      <c r="M77" s="91"/>
      <c r="N77" s="91"/>
    </row>
    <row r="78" spans="1:14" x14ac:dyDescent="0.25">
      <c r="A78" s="18">
        <v>74</v>
      </c>
      <c r="B78" s="19">
        <v>89</v>
      </c>
      <c r="C78" s="4" t="s">
        <v>151</v>
      </c>
      <c r="D78" s="5" t="s">
        <v>152</v>
      </c>
      <c r="E78" s="84"/>
      <c r="F78" s="84"/>
      <c r="G78" s="13"/>
      <c r="H78" s="13"/>
      <c r="I78" s="87"/>
      <c r="J78" s="87"/>
      <c r="K78" s="84"/>
      <c r="L78" s="84"/>
      <c r="M78" s="87"/>
      <c r="N78" s="87"/>
    </row>
    <row r="79" spans="1:14" x14ac:dyDescent="0.25">
      <c r="A79" s="18">
        <v>75</v>
      </c>
      <c r="B79" s="19">
        <v>90</v>
      </c>
      <c r="C79" s="4" t="s">
        <v>153</v>
      </c>
      <c r="D79" s="5" t="s">
        <v>154</v>
      </c>
      <c r="E79" s="84"/>
      <c r="F79" s="84"/>
      <c r="G79" s="13"/>
      <c r="H79" s="13"/>
      <c r="I79" s="86"/>
      <c r="J79" s="86"/>
      <c r="K79" s="84"/>
      <c r="L79" s="84"/>
      <c r="M79" s="86"/>
      <c r="N79" s="86"/>
    </row>
    <row r="80" spans="1:14" x14ac:dyDescent="0.25">
      <c r="A80" s="18">
        <v>76</v>
      </c>
      <c r="B80" s="19">
        <v>91</v>
      </c>
      <c r="C80" s="4" t="s">
        <v>155</v>
      </c>
      <c r="D80" s="5" t="s">
        <v>156</v>
      </c>
      <c r="E80" s="85"/>
      <c r="F80" s="85"/>
      <c r="G80" s="13"/>
      <c r="H80" s="13"/>
      <c r="I80" s="91"/>
      <c r="J80" s="91"/>
      <c r="K80" s="85"/>
      <c r="L80" s="85"/>
      <c r="M80" s="91"/>
      <c r="N80" s="91"/>
    </row>
    <row r="81" spans="1:14" x14ac:dyDescent="0.25">
      <c r="A81" s="18">
        <v>77</v>
      </c>
      <c r="B81" s="19">
        <v>93</v>
      </c>
      <c r="C81" s="4">
        <v>560239</v>
      </c>
      <c r="D81" s="49" t="s">
        <v>238</v>
      </c>
      <c r="E81" s="83"/>
      <c r="F81" s="83"/>
      <c r="G81" s="32"/>
      <c r="H81" s="32"/>
      <c r="I81" s="87"/>
      <c r="J81" s="87"/>
      <c r="K81" s="83">
        <v>215</v>
      </c>
      <c r="L81" s="83">
        <v>3997021</v>
      </c>
      <c r="M81" s="87"/>
      <c r="N81" s="87"/>
    </row>
    <row r="82" spans="1:14" ht="22.5" x14ac:dyDescent="0.25">
      <c r="A82" s="18">
        <v>78</v>
      </c>
      <c r="B82" s="19">
        <v>94</v>
      </c>
      <c r="C82" s="4" t="s">
        <v>157</v>
      </c>
      <c r="D82" s="5" t="s">
        <v>158</v>
      </c>
      <c r="E82" s="83"/>
      <c r="F82" s="83"/>
      <c r="G82" s="13">
        <v>28</v>
      </c>
      <c r="H82" s="13">
        <v>679000</v>
      </c>
      <c r="I82" s="87"/>
      <c r="J82" s="87"/>
      <c r="K82" s="83"/>
      <c r="L82" s="83"/>
      <c r="M82" s="87"/>
      <c r="N82" s="87"/>
    </row>
    <row r="83" spans="1:14" x14ac:dyDescent="0.25">
      <c r="A83" s="18">
        <v>79</v>
      </c>
      <c r="B83" s="19">
        <v>95</v>
      </c>
      <c r="C83" s="4" t="s">
        <v>159</v>
      </c>
      <c r="D83" s="5" t="s">
        <v>160</v>
      </c>
      <c r="E83" s="83"/>
      <c r="F83" s="83"/>
      <c r="G83" s="13">
        <v>128</v>
      </c>
      <c r="H83" s="13">
        <v>2241000</v>
      </c>
      <c r="I83" s="87"/>
      <c r="J83" s="87"/>
      <c r="K83" s="83"/>
      <c r="L83" s="83"/>
      <c r="M83" s="87"/>
      <c r="N83" s="87"/>
    </row>
    <row r="84" spans="1:14" x14ac:dyDescent="0.25">
      <c r="A84" s="18">
        <v>80</v>
      </c>
      <c r="B84" s="19">
        <v>96</v>
      </c>
      <c r="C84" s="4" t="s">
        <v>161</v>
      </c>
      <c r="D84" s="5" t="s">
        <v>162</v>
      </c>
      <c r="E84" s="84"/>
      <c r="F84" s="84"/>
      <c r="G84" s="32">
        <v>69</v>
      </c>
      <c r="H84" s="32">
        <v>1251000</v>
      </c>
      <c r="I84" s="86"/>
      <c r="J84" s="86"/>
      <c r="K84" s="84"/>
      <c r="L84" s="84"/>
      <c r="M84" s="86"/>
      <c r="N84" s="86"/>
    </row>
    <row r="85" spans="1:14" ht="22.5" x14ac:dyDescent="0.25">
      <c r="A85" s="18">
        <v>81</v>
      </c>
      <c r="B85" s="19">
        <v>98</v>
      </c>
      <c r="C85" s="4" t="s">
        <v>163</v>
      </c>
      <c r="D85" s="5" t="s">
        <v>164</v>
      </c>
      <c r="E85" s="84"/>
      <c r="F85" s="84"/>
      <c r="G85" s="12"/>
      <c r="H85" s="12"/>
      <c r="I85" s="86"/>
      <c r="J85" s="86"/>
      <c r="K85" s="84"/>
      <c r="L85" s="84"/>
      <c r="M85" s="86"/>
      <c r="N85" s="86"/>
    </row>
    <row r="86" spans="1:14" ht="22.5" x14ac:dyDescent="0.25">
      <c r="A86" s="18">
        <v>82</v>
      </c>
      <c r="B86" s="19">
        <v>99</v>
      </c>
      <c r="C86" s="4" t="s">
        <v>165</v>
      </c>
      <c r="D86" s="5" t="s">
        <v>166</v>
      </c>
      <c r="E86" s="84"/>
      <c r="F86" s="84"/>
      <c r="G86" s="12"/>
      <c r="H86" s="12"/>
      <c r="I86" s="86"/>
      <c r="J86" s="86"/>
      <c r="K86" s="84"/>
      <c r="L86" s="84"/>
      <c r="M86" s="86"/>
      <c r="N86" s="86"/>
    </row>
    <row r="87" spans="1:14" ht="22.5" x14ac:dyDescent="0.25">
      <c r="A87" s="18">
        <v>83</v>
      </c>
      <c r="B87" s="19">
        <v>123</v>
      </c>
      <c r="C87" s="4" t="s">
        <v>167</v>
      </c>
      <c r="D87" s="5" t="s">
        <v>168</v>
      </c>
      <c r="E87" s="84"/>
      <c r="F87" s="84"/>
      <c r="G87" s="12"/>
      <c r="H87" s="12"/>
      <c r="I87" s="86"/>
      <c r="J87" s="86"/>
      <c r="K87" s="84"/>
      <c r="L87" s="84"/>
      <c r="M87" s="86"/>
      <c r="N87" s="86"/>
    </row>
    <row r="88" spans="1:14" x14ac:dyDescent="0.25">
      <c r="A88" s="18">
        <v>84</v>
      </c>
      <c r="B88" s="19">
        <v>142</v>
      </c>
      <c r="C88" s="4">
        <v>560229</v>
      </c>
      <c r="D88" s="5" t="s">
        <v>230</v>
      </c>
      <c r="E88" s="84"/>
      <c r="F88" s="84"/>
      <c r="G88" s="12"/>
      <c r="H88" s="12"/>
      <c r="I88" s="86"/>
      <c r="J88" s="86"/>
      <c r="K88" s="84"/>
      <c r="L88" s="84"/>
      <c r="M88" s="86"/>
      <c r="N88" s="86"/>
    </row>
    <row r="89" spans="1:14" x14ac:dyDescent="0.25">
      <c r="A89" s="18">
        <v>85</v>
      </c>
      <c r="B89" s="19">
        <v>153</v>
      </c>
      <c r="C89" s="4" t="s">
        <v>169</v>
      </c>
      <c r="D89" s="5" t="s">
        <v>170</v>
      </c>
      <c r="E89" s="84"/>
      <c r="F89" s="84"/>
      <c r="G89" s="13"/>
      <c r="H89" s="13"/>
      <c r="I89" s="86"/>
      <c r="J89" s="86"/>
      <c r="K89" s="84">
        <v>793</v>
      </c>
      <c r="L89" s="84">
        <v>39796334</v>
      </c>
      <c r="M89" s="86"/>
      <c r="N89" s="86"/>
    </row>
    <row r="90" spans="1:14" x14ac:dyDescent="0.25">
      <c r="A90" s="18">
        <v>86</v>
      </c>
      <c r="B90" s="19">
        <v>170</v>
      </c>
      <c r="C90" s="4" t="s">
        <v>171</v>
      </c>
      <c r="D90" s="5" t="s">
        <v>172</v>
      </c>
      <c r="E90" s="84"/>
      <c r="F90" s="84"/>
      <c r="G90" s="13"/>
      <c r="H90" s="13"/>
      <c r="I90" s="86"/>
      <c r="J90" s="86"/>
      <c r="K90" s="84"/>
      <c r="L90" s="84"/>
      <c r="M90" s="86"/>
      <c r="N90" s="86"/>
    </row>
    <row r="91" spans="1:14" ht="22.5" x14ac:dyDescent="0.25">
      <c r="A91" s="18">
        <v>87</v>
      </c>
      <c r="B91" s="19">
        <v>171</v>
      </c>
      <c r="C91" s="4" t="s">
        <v>173</v>
      </c>
      <c r="D91" s="5" t="s">
        <v>174</v>
      </c>
      <c r="E91" s="85"/>
      <c r="F91" s="85"/>
      <c r="G91" s="13"/>
      <c r="H91" s="13"/>
      <c r="I91" s="91"/>
      <c r="J91" s="91"/>
      <c r="K91" s="85"/>
      <c r="L91" s="85"/>
      <c r="M91" s="91"/>
      <c r="N91" s="91"/>
    </row>
    <row r="92" spans="1:14" x14ac:dyDescent="0.25">
      <c r="A92" s="18">
        <v>88</v>
      </c>
      <c r="B92" s="19">
        <v>177</v>
      </c>
      <c r="C92" s="4" t="s">
        <v>175</v>
      </c>
      <c r="D92" s="5" t="s">
        <v>176</v>
      </c>
      <c r="E92" s="83"/>
      <c r="F92" s="83"/>
      <c r="G92" s="12"/>
      <c r="H92" s="12"/>
      <c r="I92" s="87"/>
      <c r="J92" s="87"/>
      <c r="K92" s="83"/>
      <c r="L92" s="83"/>
      <c r="M92" s="87"/>
      <c r="N92" s="87"/>
    </row>
    <row r="93" spans="1:14" x14ac:dyDescent="0.25">
      <c r="A93" s="18">
        <v>89</v>
      </c>
      <c r="B93" s="19"/>
      <c r="C93" s="4">
        <v>560231</v>
      </c>
      <c r="D93" s="5" t="s">
        <v>246</v>
      </c>
      <c r="E93" s="83"/>
      <c r="F93" s="83"/>
      <c r="G93" s="12"/>
      <c r="H93" s="12"/>
      <c r="I93" s="87"/>
      <c r="J93" s="87"/>
      <c r="K93" s="83"/>
      <c r="L93" s="83"/>
      <c r="M93" s="87"/>
      <c r="N93" s="87"/>
    </row>
    <row r="94" spans="1:14" x14ac:dyDescent="0.25">
      <c r="A94" s="147" t="s">
        <v>179</v>
      </c>
      <c r="B94" s="148"/>
      <c r="C94" s="148"/>
      <c r="D94" s="149"/>
      <c r="E94" s="33">
        <f>SUM(E5:E93)</f>
        <v>74327</v>
      </c>
      <c r="F94" s="33">
        <f t="shared" ref="F94:N94" si="0">SUM(F5:F93)</f>
        <v>2608229000</v>
      </c>
      <c r="G94" s="33">
        <f>SUM(G5:G93)</f>
        <v>210148</v>
      </c>
      <c r="H94" s="33">
        <f t="shared" si="0"/>
        <v>5218121000</v>
      </c>
      <c r="I94" s="33">
        <f t="shared" si="0"/>
        <v>17728</v>
      </c>
      <c r="J94" s="33">
        <f t="shared" si="0"/>
        <v>1443097000</v>
      </c>
      <c r="K94" s="33">
        <f t="shared" si="0"/>
        <v>8231</v>
      </c>
      <c r="L94" s="33">
        <f t="shared" si="0"/>
        <v>315182660</v>
      </c>
      <c r="M94" s="33">
        <f t="shared" si="0"/>
        <v>22000</v>
      </c>
      <c r="N94" s="33">
        <f t="shared" si="0"/>
        <v>688990378</v>
      </c>
    </row>
    <row r="95" spans="1:14" x14ac:dyDescent="0.25">
      <c r="B95"/>
      <c r="D95"/>
      <c r="E95" s="37"/>
      <c r="F95" s="37"/>
    </row>
    <row r="96" spans="1:14" x14ac:dyDescent="0.25">
      <c r="B96" s="20" t="s">
        <v>182</v>
      </c>
      <c r="C96" s="14"/>
      <c r="D96" s="14"/>
      <c r="E96" s="15"/>
      <c r="F96" s="15"/>
    </row>
    <row r="97" spans="2:14" x14ac:dyDescent="0.25">
      <c r="B97" s="20" t="s">
        <v>183</v>
      </c>
      <c r="C97" s="14"/>
      <c r="D97" s="14"/>
      <c r="E97" s="15"/>
      <c r="F97" s="15"/>
      <c r="H97" s="15"/>
      <c r="I97" s="15"/>
      <c r="J97" s="15"/>
      <c r="K97" s="15"/>
      <c r="L97" s="15"/>
      <c r="N97" s="15"/>
    </row>
    <row r="98" spans="2:14" x14ac:dyDescent="0.25">
      <c r="B98" s="20" t="s">
        <v>184</v>
      </c>
      <c r="C98" s="14"/>
      <c r="D98" s="14"/>
      <c r="E98" s="15"/>
      <c r="F98" s="15"/>
      <c r="H98" s="51"/>
      <c r="I98" s="51"/>
      <c r="J98" s="51"/>
      <c r="K98" s="51"/>
      <c r="L98" s="51"/>
      <c r="N98" s="51"/>
    </row>
  </sheetData>
  <mergeCells count="12">
    <mergeCell ref="I3:J3"/>
    <mergeCell ref="L1:N1"/>
    <mergeCell ref="A94:D94"/>
    <mergeCell ref="K3:L3"/>
    <mergeCell ref="M3:N3"/>
    <mergeCell ref="E3:F3"/>
    <mergeCell ref="G3:H3"/>
    <mergeCell ref="D3:D4"/>
    <mergeCell ref="C3:C4"/>
    <mergeCell ref="B3:B4"/>
    <mergeCell ref="A3:A4"/>
    <mergeCell ref="C2:N2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L100"/>
  <sheetViews>
    <sheetView view="pageBreakPreview" zoomScale="106" zoomScaleNormal="100" zoomScaleSheetLayoutView="106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B2" sqref="B2:K2"/>
    </sheetView>
  </sheetViews>
  <sheetFormatPr defaultRowHeight="15" x14ac:dyDescent="0.25"/>
  <cols>
    <col min="1" max="1" width="4.28515625" style="53" customWidth="1"/>
    <col min="2" max="2" width="4.5703125" style="54" customWidth="1"/>
    <col min="3" max="3" width="7.42578125" style="37" customWidth="1"/>
    <col min="4" max="4" width="31.85546875" style="35" customWidth="1"/>
    <col min="5" max="5" width="11.28515625" style="35" customWidth="1"/>
    <col min="6" max="6" width="14.28515625" style="35" customWidth="1"/>
    <col min="7" max="7" width="9" style="35" customWidth="1"/>
    <col min="8" max="8" width="13.85546875" style="35" customWidth="1"/>
    <col min="9" max="9" width="9.5703125" style="99" customWidth="1"/>
    <col min="10" max="10" width="13.85546875" style="100" customWidth="1"/>
    <col min="11" max="11" width="8.85546875" style="35" customWidth="1"/>
    <col min="12" max="12" width="12.42578125" style="35" customWidth="1"/>
    <col min="13" max="16384" width="9.140625" style="37"/>
  </cols>
  <sheetData>
    <row r="1" spans="1:12" ht="37.5" customHeight="1" x14ac:dyDescent="0.25">
      <c r="D1" s="1"/>
      <c r="E1" s="1"/>
      <c r="G1" s="3"/>
      <c r="H1" s="3"/>
      <c r="I1" s="94"/>
      <c r="J1" s="136" t="s">
        <v>251</v>
      </c>
      <c r="K1" s="136"/>
      <c r="L1" s="136"/>
    </row>
    <row r="2" spans="1:12" ht="60.75" customHeight="1" x14ac:dyDescent="0.3">
      <c r="B2" s="158" t="s">
        <v>258</v>
      </c>
      <c r="C2" s="158"/>
      <c r="D2" s="158"/>
      <c r="E2" s="158"/>
      <c r="F2" s="158"/>
      <c r="G2" s="158"/>
      <c r="H2" s="158"/>
      <c r="I2" s="158"/>
      <c r="J2" s="158"/>
      <c r="K2" s="158"/>
      <c r="L2" s="105"/>
    </row>
    <row r="3" spans="1:12" ht="30" customHeight="1" x14ac:dyDescent="0.25">
      <c r="A3" s="156" t="s">
        <v>185</v>
      </c>
      <c r="B3" s="154" t="s">
        <v>177</v>
      </c>
      <c r="C3" s="117" t="s">
        <v>178</v>
      </c>
      <c r="D3" s="152" t="s">
        <v>0</v>
      </c>
      <c r="E3" s="160" t="s">
        <v>255</v>
      </c>
      <c r="F3" s="160"/>
      <c r="G3" s="146" t="s">
        <v>256</v>
      </c>
      <c r="H3" s="146"/>
      <c r="I3" s="161" t="s">
        <v>239</v>
      </c>
      <c r="J3" s="162"/>
      <c r="K3" s="160" t="s">
        <v>240</v>
      </c>
      <c r="L3" s="160"/>
    </row>
    <row r="4" spans="1:12" ht="12.75" customHeight="1" x14ac:dyDescent="0.25">
      <c r="A4" s="157"/>
      <c r="B4" s="155"/>
      <c r="C4" s="119"/>
      <c r="D4" s="153"/>
      <c r="E4" s="55" t="s">
        <v>1</v>
      </c>
      <c r="F4" s="56" t="s">
        <v>2</v>
      </c>
      <c r="G4" s="55" t="s">
        <v>1</v>
      </c>
      <c r="H4" s="56" t="s">
        <v>2</v>
      </c>
      <c r="I4" s="55" t="s">
        <v>180</v>
      </c>
      <c r="J4" s="56" t="s">
        <v>2</v>
      </c>
      <c r="K4" s="55" t="s">
        <v>1</v>
      </c>
      <c r="L4" s="56" t="s">
        <v>2</v>
      </c>
    </row>
    <row r="5" spans="1:12" x14ac:dyDescent="0.25">
      <c r="A5" s="18">
        <v>1</v>
      </c>
      <c r="B5" s="19">
        <v>1</v>
      </c>
      <c r="C5" s="4" t="s">
        <v>5</v>
      </c>
      <c r="D5" s="5" t="s">
        <v>6</v>
      </c>
      <c r="E5" s="31">
        <v>1559</v>
      </c>
      <c r="F5" s="13">
        <v>75833967</v>
      </c>
      <c r="G5" s="31"/>
      <c r="H5" s="13"/>
      <c r="I5" s="95">
        <v>290</v>
      </c>
      <c r="J5" s="96">
        <v>24071456</v>
      </c>
      <c r="K5" s="31"/>
      <c r="L5" s="13"/>
    </row>
    <row r="6" spans="1:12" x14ac:dyDescent="0.25">
      <c r="A6" s="18">
        <v>2</v>
      </c>
      <c r="B6" s="19">
        <v>2</v>
      </c>
      <c r="C6" s="4" t="s">
        <v>7</v>
      </c>
      <c r="D6" s="5" t="s">
        <v>8</v>
      </c>
      <c r="E6" s="31">
        <v>3216</v>
      </c>
      <c r="F6" s="13">
        <v>177890695</v>
      </c>
      <c r="G6" s="31">
        <v>515</v>
      </c>
      <c r="H6" s="13">
        <v>4839298</v>
      </c>
      <c r="I6" s="95"/>
      <c r="J6" s="96"/>
      <c r="K6" s="31"/>
      <c r="L6" s="13"/>
    </row>
    <row r="7" spans="1:12" x14ac:dyDescent="0.25">
      <c r="A7" s="18">
        <v>3</v>
      </c>
      <c r="B7" s="19">
        <v>3</v>
      </c>
      <c r="C7" s="4" t="s">
        <v>9</v>
      </c>
      <c r="D7" s="5" t="s">
        <v>10</v>
      </c>
      <c r="E7" s="31">
        <v>720</v>
      </c>
      <c r="F7" s="13">
        <v>17859338</v>
      </c>
      <c r="G7" s="31"/>
      <c r="H7" s="13"/>
      <c r="I7" s="95"/>
      <c r="J7" s="96"/>
      <c r="K7" s="31">
        <v>50</v>
      </c>
      <c r="L7" s="13">
        <v>1149660</v>
      </c>
    </row>
    <row r="8" spans="1:12" ht="15" customHeight="1" x14ac:dyDescent="0.25">
      <c r="A8" s="18">
        <v>4</v>
      </c>
      <c r="B8" s="19">
        <v>4</v>
      </c>
      <c r="C8" s="4" t="s">
        <v>11</v>
      </c>
      <c r="D8" s="5" t="s">
        <v>12</v>
      </c>
      <c r="E8" s="31"/>
      <c r="F8" s="13"/>
      <c r="G8" s="31"/>
      <c r="H8" s="13"/>
      <c r="I8" s="95"/>
      <c r="J8" s="96"/>
      <c r="K8" s="31">
        <v>1230</v>
      </c>
      <c r="L8" s="13">
        <v>16902557</v>
      </c>
    </row>
    <row r="9" spans="1:12" ht="22.5" x14ac:dyDescent="0.25">
      <c r="A9" s="18">
        <v>5</v>
      </c>
      <c r="B9" s="19">
        <v>6</v>
      </c>
      <c r="C9" s="4" t="s">
        <v>13</v>
      </c>
      <c r="D9" s="5" t="s">
        <v>14</v>
      </c>
      <c r="E9" s="31"/>
      <c r="F9" s="13"/>
      <c r="G9" s="31"/>
      <c r="H9" s="13"/>
      <c r="I9" s="95">
        <v>4928</v>
      </c>
      <c r="J9" s="96">
        <v>552905837</v>
      </c>
      <c r="K9" s="31"/>
      <c r="L9" s="13"/>
    </row>
    <row r="10" spans="1:12" x14ac:dyDescent="0.25">
      <c r="A10" s="18">
        <v>6</v>
      </c>
      <c r="B10" s="19">
        <v>7</v>
      </c>
      <c r="C10" s="4" t="s">
        <v>15</v>
      </c>
      <c r="D10" s="5" t="s">
        <v>16</v>
      </c>
      <c r="E10" s="31"/>
      <c r="F10" s="13"/>
      <c r="G10" s="31"/>
      <c r="H10" s="13"/>
      <c r="I10" s="95">
        <v>2255</v>
      </c>
      <c r="J10" s="96">
        <v>260534639</v>
      </c>
      <c r="K10" s="31"/>
      <c r="L10" s="13"/>
    </row>
    <row r="11" spans="1:12" ht="22.5" x14ac:dyDescent="0.25">
      <c r="A11" s="18">
        <v>7</v>
      </c>
      <c r="B11" s="19">
        <v>8</v>
      </c>
      <c r="C11" s="4" t="s">
        <v>17</v>
      </c>
      <c r="D11" s="5" t="s">
        <v>18</v>
      </c>
      <c r="E11" s="31">
        <v>1120</v>
      </c>
      <c r="F11" s="13">
        <v>25563068</v>
      </c>
      <c r="G11" s="31"/>
      <c r="H11" s="13"/>
      <c r="I11" s="95"/>
      <c r="J11" s="96"/>
      <c r="K11" s="31"/>
      <c r="L11" s="13"/>
    </row>
    <row r="12" spans="1:12" ht="15" customHeight="1" x14ac:dyDescent="0.25">
      <c r="A12" s="18">
        <v>8</v>
      </c>
      <c r="B12" s="19">
        <v>9</v>
      </c>
      <c r="C12" s="4" t="s">
        <v>19</v>
      </c>
      <c r="D12" s="5" t="s">
        <v>20</v>
      </c>
      <c r="E12" s="31">
        <v>730</v>
      </c>
      <c r="F12" s="13">
        <v>8263504</v>
      </c>
      <c r="G12" s="31">
        <v>268</v>
      </c>
      <c r="H12" s="13">
        <v>2965000</v>
      </c>
      <c r="I12" s="95"/>
      <c r="J12" s="96"/>
      <c r="K12" s="31"/>
      <c r="L12" s="13"/>
    </row>
    <row r="13" spans="1:12" ht="22.5" x14ac:dyDescent="0.25">
      <c r="A13" s="18">
        <v>9</v>
      </c>
      <c r="B13" s="19">
        <v>10</v>
      </c>
      <c r="C13" s="4" t="s">
        <v>21</v>
      </c>
      <c r="D13" s="5" t="s">
        <v>22</v>
      </c>
      <c r="E13" s="31">
        <v>1400</v>
      </c>
      <c r="F13" s="13">
        <v>38635858</v>
      </c>
      <c r="G13" s="31"/>
      <c r="H13" s="13"/>
      <c r="I13" s="95"/>
      <c r="J13" s="96"/>
      <c r="K13" s="31"/>
      <c r="L13" s="13"/>
    </row>
    <row r="14" spans="1:12" x14ac:dyDescent="0.25">
      <c r="A14" s="18">
        <v>10</v>
      </c>
      <c r="B14" s="19">
        <v>12</v>
      </c>
      <c r="C14" s="4" t="s">
        <v>23</v>
      </c>
      <c r="D14" s="5" t="s">
        <v>24</v>
      </c>
      <c r="E14" s="31"/>
      <c r="F14" s="13"/>
      <c r="G14" s="31">
        <v>4146</v>
      </c>
      <c r="H14" s="13">
        <v>47297641</v>
      </c>
      <c r="I14" s="95">
        <v>17</v>
      </c>
      <c r="J14" s="96">
        <v>97607</v>
      </c>
      <c r="K14" s="31"/>
      <c r="L14" s="13"/>
    </row>
    <row r="15" spans="1:12" x14ac:dyDescent="0.25">
      <c r="A15" s="18">
        <v>11</v>
      </c>
      <c r="B15" s="19">
        <v>13</v>
      </c>
      <c r="C15" s="4" t="s">
        <v>25</v>
      </c>
      <c r="D15" s="5" t="s">
        <v>26</v>
      </c>
      <c r="E15" s="31"/>
      <c r="F15" s="13"/>
      <c r="G15" s="31">
        <v>2000</v>
      </c>
      <c r="H15" s="13">
        <v>18919046</v>
      </c>
      <c r="I15" s="95">
        <v>9</v>
      </c>
      <c r="J15" s="96">
        <v>94482</v>
      </c>
      <c r="K15" s="31"/>
      <c r="L15" s="13"/>
    </row>
    <row r="16" spans="1:12" x14ac:dyDescent="0.25">
      <c r="A16" s="18">
        <v>12</v>
      </c>
      <c r="B16" s="19">
        <v>14</v>
      </c>
      <c r="C16" s="4" t="s">
        <v>27</v>
      </c>
      <c r="D16" s="5" t="s">
        <v>28</v>
      </c>
      <c r="E16" s="31"/>
      <c r="F16" s="13"/>
      <c r="G16" s="31">
        <v>4871</v>
      </c>
      <c r="H16" s="13">
        <v>57835966</v>
      </c>
      <c r="I16" s="95">
        <v>22</v>
      </c>
      <c r="J16" s="96">
        <v>112411</v>
      </c>
      <c r="K16" s="31"/>
      <c r="L16" s="13"/>
    </row>
    <row r="17" spans="1:12" x14ac:dyDescent="0.25">
      <c r="A17" s="18">
        <v>13</v>
      </c>
      <c r="B17" s="19">
        <v>15</v>
      </c>
      <c r="C17" s="4" t="s">
        <v>29</v>
      </c>
      <c r="D17" s="5" t="s">
        <v>30</v>
      </c>
      <c r="E17" s="31">
        <v>10</v>
      </c>
      <c r="F17" s="13">
        <v>181774</v>
      </c>
      <c r="G17" s="31">
        <v>388</v>
      </c>
      <c r="H17" s="13">
        <v>5235869</v>
      </c>
      <c r="I17" s="95"/>
      <c r="J17" s="96"/>
      <c r="K17" s="31"/>
      <c r="L17" s="13"/>
    </row>
    <row r="18" spans="1:12" x14ac:dyDescent="0.25">
      <c r="A18" s="18">
        <v>14</v>
      </c>
      <c r="B18" s="19">
        <v>16</v>
      </c>
      <c r="C18" s="4" t="s">
        <v>31</v>
      </c>
      <c r="D18" s="5" t="s">
        <v>32</v>
      </c>
      <c r="E18" s="31">
        <v>25</v>
      </c>
      <c r="F18" s="13">
        <v>3031950</v>
      </c>
      <c r="G18" s="31">
        <v>4771</v>
      </c>
      <c r="H18" s="13">
        <v>58830616</v>
      </c>
      <c r="I18" s="95">
        <v>160</v>
      </c>
      <c r="J18" s="96">
        <v>817536</v>
      </c>
      <c r="K18" s="31"/>
      <c r="L18" s="13"/>
    </row>
    <row r="19" spans="1:12" x14ac:dyDescent="0.25">
      <c r="A19" s="18">
        <v>15</v>
      </c>
      <c r="B19" s="19">
        <v>17</v>
      </c>
      <c r="C19" s="4" t="s">
        <v>33</v>
      </c>
      <c r="D19" s="5" t="s">
        <v>34</v>
      </c>
      <c r="E19" s="31">
        <v>15</v>
      </c>
      <c r="F19" s="13">
        <v>1819170</v>
      </c>
      <c r="G19" s="31">
        <v>3656</v>
      </c>
      <c r="H19" s="13">
        <v>40358948</v>
      </c>
      <c r="I19" s="95">
        <v>53</v>
      </c>
      <c r="J19" s="96">
        <v>270809</v>
      </c>
      <c r="K19" s="31"/>
      <c r="L19" s="13"/>
    </row>
    <row r="20" spans="1:12" x14ac:dyDescent="0.25">
      <c r="A20" s="18">
        <v>16</v>
      </c>
      <c r="B20" s="19">
        <v>18</v>
      </c>
      <c r="C20" s="4" t="s">
        <v>35</v>
      </c>
      <c r="D20" s="5" t="s">
        <v>36</v>
      </c>
      <c r="E20" s="31"/>
      <c r="F20" s="13"/>
      <c r="G20" s="31">
        <v>547</v>
      </c>
      <c r="H20" s="13">
        <v>5711759</v>
      </c>
      <c r="I20" s="95"/>
      <c r="J20" s="96"/>
      <c r="K20" s="31"/>
      <c r="L20" s="13"/>
    </row>
    <row r="21" spans="1:12" x14ac:dyDescent="0.25">
      <c r="A21" s="18">
        <v>17</v>
      </c>
      <c r="B21" s="19">
        <v>19</v>
      </c>
      <c r="C21" s="4" t="s">
        <v>37</v>
      </c>
      <c r="D21" s="5" t="s">
        <v>38</v>
      </c>
      <c r="E21" s="31">
        <v>68</v>
      </c>
      <c r="F21" s="13">
        <v>4439688</v>
      </c>
      <c r="G21" s="31">
        <v>3736</v>
      </c>
      <c r="H21" s="13">
        <v>43396725</v>
      </c>
      <c r="I21" s="95">
        <v>1504</v>
      </c>
      <c r="J21" s="96">
        <v>63029468</v>
      </c>
      <c r="K21" s="31">
        <v>934</v>
      </c>
      <c r="L21" s="13">
        <v>28765132</v>
      </c>
    </row>
    <row r="22" spans="1:12" ht="15.75" customHeight="1" x14ac:dyDescent="0.25">
      <c r="A22" s="18">
        <v>18</v>
      </c>
      <c r="B22" s="19">
        <v>20</v>
      </c>
      <c r="C22" s="4" t="s">
        <v>39</v>
      </c>
      <c r="D22" s="5" t="s">
        <v>40</v>
      </c>
      <c r="E22" s="31"/>
      <c r="F22" s="13"/>
      <c r="G22" s="31">
        <v>1453</v>
      </c>
      <c r="H22" s="13">
        <v>14710290</v>
      </c>
      <c r="I22" s="95">
        <v>5</v>
      </c>
      <c r="J22" s="96">
        <v>55088</v>
      </c>
      <c r="K22" s="31"/>
      <c r="L22" s="13"/>
    </row>
    <row r="23" spans="1:12" ht="22.5" x14ac:dyDescent="0.25">
      <c r="A23" s="18">
        <v>19</v>
      </c>
      <c r="B23" s="19">
        <v>21</v>
      </c>
      <c r="C23" s="4" t="s">
        <v>41</v>
      </c>
      <c r="D23" s="5" t="s">
        <v>42</v>
      </c>
      <c r="E23" s="31">
        <v>10</v>
      </c>
      <c r="F23" s="13">
        <v>1212780</v>
      </c>
      <c r="G23" s="31">
        <v>4696</v>
      </c>
      <c r="H23" s="13">
        <v>55109986</v>
      </c>
      <c r="I23" s="95">
        <v>83</v>
      </c>
      <c r="J23" s="96">
        <v>507522</v>
      </c>
      <c r="K23" s="31">
        <v>80</v>
      </c>
      <c r="L23" s="13">
        <v>991262</v>
      </c>
    </row>
    <row r="24" spans="1:12" ht="22.5" x14ac:dyDescent="0.25">
      <c r="A24" s="18">
        <v>20</v>
      </c>
      <c r="B24" s="19">
        <v>22</v>
      </c>
      <c r="C24" s="4" t="s">
        <v>43</v>
      </c>
      <c r="D24" s="5" t="s">
        <v>44</v>
      </c>
      <c r="E24" s="31"/>
      <c r="F24" s="13"/>
      <c r="G24" s="31"/>
      <c r="H24" s="13"/>
      <c r="I24" s="95"/>
      <c r="J24" s="96"/>
      <c r="K24" s="31">
        <v>92</v>
      </c>
      <c r="L24" s="13">
        <v>2179117</v>
      </c>
    </row>
    <row r="25" spans="1:12" ht="22.5" x14ac:dyDescent="0.25">
      <c r="A25" s="18">
        <v>21</v>
      </c>
      <c r="B25" s="19">
        <v>25</v>
      </c>
      <c r="C25" s="4" t="s">
        <v>45</v>
      </c>
      <c r="D25" s="5" t="s">
        <v>46</v>
      </c>
      <c r="E25" s="31"/>
      <c r="F25" s="13"/>
      <c r="G25" s="31"/>
      <c r="H25" s="13"/>
      <c r="I25" s="95"/>
      <c r="J25" s="96"/>
      <c r="K25" s="31"/>
      <c r="L25" s="13"/>
    </row>
    <row r="26" spans="1:12" ht="22.5" x14ac:dyDescent="0.25">
      <c r="A26" s="18">
        <v>22</v>
      </c>
      <c r="B26" s="19">
        <v>26</v>
      </c>
      <c r="C26" s="4" t="s">
        <v>47</v>
      </c>
      <c r="D26" s="5" t="s">
        <v>48</v>
      </c>
      <c r="E26" s="31"/>
      <c r="F26" s="13"/>
      <c r="G26" s="31"/>
      <c r="H26" s="13"/>
      <c r="I26" s="95"/>
      <c r="J26" s="96"/>
      <c r="K26" s="31"/>
      <c r="L26" s="13"/>
    </row>
    <row r="27" spans="1:12" x14ac:dyDescent="0.25">
      <c r="A27" s="18">
        <v>23</v>
      </c>
      <c r="B27" s="19">
        <v>27</v>
      </c>
      <c r="C27" s="4" t="s">
        <v>49</v>
      </c>
      <c r="D27" s="5" t="s">
        <v>50</v>
      </c>
      <c r="E27" s="31"/>
      <c r="F27" s="13"/>
      <c r="G27" s="31">
        <v>3035</v>
      </c>
      <c r="H27" s="13">
        <v>34029000</v>
      </c>
      <c r="I27" s="95">
        <v>4</v>
      </c>
      <c r="J27" s="96">
        <v>20438</v>
      </c>
      <c r="K27" s="31"/>
      <c r="L27" s="13"/>
    </row>
    <row r="28" spans="1:12" x14ac:dyDescent="0.25">
      <c r="A28" s="18">
        <v>24</v>
      </c>
      <c r="B28" s="19">
        <v>28</v>
      </c>
      <c r="C28" s="4" t="s">
        <v>51</v>
      </c>
      <c r="D28" s="5" t="s">
        <v>52</v>
      </c>
      <c r="E28" s="31"/>
      <c r="F28" s="13"/>
      <c r="G28" s="31">
        <v>1406</v>
      </c>
      <c r="H28" s="13">
        <v>16880000</v>
      </c>
      <c r="I28" s="95">
        <v>4</v>
      </c>
      <c r="J28" s="96">
        <v>20438</v>
      </c>
      <c r="K28" s="31"/>
      <c r="L28" s="13"/>
    </row>
    <row r="29" spans="1:12" x14ac:dyDescent="0.25">
      <c r="A29" s="18">
        <v>25</v>
      </c>
      <c r="B29" s="19">
        <v>29</v>
      </c>
      <c r="C29" s="4" t="s">
        <v>53</v>
      </c>
      <c r="D29" s="5" t="s">
        <v>54</v>
      </c>
      <c r="E29" s="31"/>
      <c r="F29" s="13"/>
      <c r="G29" s="31">
        <v>2181</v>
      </c>
      <c r="H29" s="13">
        <v>23526000</v>
      </c>
      <c r="I29" s="95">
        <v>4</v>
      </c>
      <c r="J29" s="96">
        <v>44071</v>
      </c>
      <c r="K29" s="31"/>
      <c r="L29" s="13"/>
    </row>
    <row r="30" spans="1:12" x14ac:dyDescent="0.25">
      <c r="A30" s="18">
        <v>26</v>
      </c>
      <c r="B30" s="19">
        <v>30</v>
      </c>
      <c r="C30" s="4" t="s">
        <v>55</v>
      </c>
      <c r="D30" s="5" t="s">
        <v>56</v>
      </c>
      <c r="E30" s="31"/>
      <c r="F30" s="13"/>
      <c r="G30" s="31">
        <v>1978</v>
      </c>
      <c r="H30" s="13">
        <v>21678000</v>
      </c>
      <c r="I30" s="95">
        <v>5</v>
      </c>
      <c r="J30" s="96">
        <v>25548</v>
      </c>
      <c r="K30" s="31"/>
      <c r="L30" s="13"/>
    </row>
    <row r="31" spans="1:12" x14ac:dyDescent="0.25">
      <c r="A31" s="18">
        <v>27</v>
      </c>
      <c r="B31" s="19">
        <v>31</v>
      </c>
      <c r="C31" s="4" t="s">
        <v>57</v>
      </c>
      <c r="D31" s="5" t="s">
        <v>58</v>
      </c>
      <c r="E31" s="31"/>
      <c r="F31" s="13"/>
      <c r="G31" s="31">
        <v>2073</v>
      </c>
      <c r="H31" s="13">
        <v>28318346</v>
      </c>
      <c r="I31" s="95">
        <v>4</v>
      </c>
      <c r="J31" s="96">
        <v>20438</v>
      </c>
      <c r="K31" s="31"/>
      <c r="L31" s="13"/>
    </row>
    <row r="32" spans="1:12" ht="22.5" x14ac:dyDescent="0.25">
      <c r="A32" s="18">
        <v>28</v>
      </c>
      <c r="B32" s="19">
        <v>34</v>
      </c>
      <c r="C32" s="4" t="s">
        <v>59</v>
      </c>
      <c r="D32" s="5" t="s">
        <v>60</v>
      </c>
      <c r="E32" s="31"/>
      <c r="F32" s="13"/>
      <c r="G32" s="31"/>
      <c r="H32" s="13"/>
      <c r="I32" s="95"/>
      <c r="J32" s="96"/>
      <c r="K32" s="31"/>
      <c r="L32" s="13"/>
    </row>
    <row r="33" spans="1:12" ht="22.5" x14ac:dyDescent="0.25">
      <c r="A33" s="18">
        <v>29</v>
      </c>
      <c r="B33" s="19">
        <v>35</v>
      </c>
      <c r="C33" s="4" t="s">
        <v>61</v>
      </c>
      <c r="D33" s="5" t="s">
        <v>62</v>
      </c>
      <c r="E33" s="31"/>
      <c r="F33" s="13"/>
      <c r="G33" s="31">
        <v>3773</v>
      </c>
      <c r="H33" s="13">
        <v>42475000</v>
      </c>
      <c r="I33" s="95">
        <v>18</v>
      </c>
      <c r="J33" s="96">
        <v>131728</v>
      </c>
      <c r="K33" s="31"/>
      <c r="L33" s="13"/>
    </row>
    <row r="34" spans="1:12" x14ac:dyDescent="0.25">
      <c r="A34" s="18">
        <v>30</v>
      </c>
      <c r="B34" s="19">
        <v>37</v>
      </c>
      <c r="C34" s="4" t="s">
        <v>63</v>
      </c>
      <c r="D34" s="5" t="s">
        <v>64</v>
      </c>
      <c r="E34" s="31">
        <v>5</v>
      </c>
      <c r="F34" s="13">
        <v>606390</v>
      </c>
      <c r="G34" s="31">
        <v>1304</v>
      </c>
      <c r="H34" s="13">
        <v>15532000</v>
      </c>
      <c r="I34" s="95"/>
      <c r="J34" s="96"/>
      <c r="K34" s="31"/>
      <c r="L34" s="13"/>
    </row>
    <row r="35" spans="1:12" x14ac:dyDescent="0.25">
      <c r="A35" s="18">
        <v>31</v>
      </c>
      <c r="B35" s="19">
        <v>40</v>
      </c>
      <c r="C35" s="4" t="s">
        <v>65</v>
      </c>
      <c r="D35" s="5" t="s">
        <v>66</v>
      </c>
      <c r="E35" s="31"/>
      <c r="F35" s="13"/>
      <c r="G35" s="31">
        <v>1423</v>
      </c>
      <c r="H35" s="13">
        <v>16256000</v>
      </c>
      <c r="I35" s="95">
        <v>5</v>
      </c>
      <c r="J35" s="96">
        <v>25548</v>
      </c>
      <c r="K35" s="31"/>
      <c r="L35" s="13"/>
    </row>
    <row r="36" spans="1:12" x14ac:dyDescent="0.25">
      <c r="A36" s="18">
        <v>32</v>
      </c>
      <c r="B36" s="19">
        <v>43</v>
      </c>
      <c r="C36" s="4" t="s">
        <v>67</v>
      </c>
      <c r="D36" s="5" t="s">
        <v>68</v>
      </c>
      <c r="E36" s="31">
        <v>5</v>
      </c>
      <c r="F36" s="13">
        <v>606390</v>
      </c>
      <c r="G36" s="31">
        <v>1649</v>
      </c>
      <c r="H36" s="13">
        <v>18237000</v>
      </c>
      <c r="I36" s="95">
        <v>944</v>
      </c>
      <c r="J36" s="96">
        <v>19238337</v>
      </c>
      <c r="K36" s="31"/>
      <c r="L36" s="13"/>
    </row>
    <row r="37" spans="1:12" ht="14.25" customHeight="1" x14ac:dyDescent="0.25">
      <c r="A37" s="18">
        <v>33</v>
      </c>
      <c r="B37" s="19">
        <v>45</v>
      </c>
      <c r="C37" s="4" t="s">
        <v>69</v>
      </c>
      <c r="D37" s="5" t="s">
        <v>70</v>
      </c>
      <c r="E37" s="31"/>
      <c r="F37" s="13"/>
      <c r="G37" s="31">
        <v>1744</v>
      </c>
      <c r="H37" s="13">
        <v>20382000</v>
      </c>
      <c r="I37" s="95"/>
      <c r="J37" s="96"/>
      <c r="K37" s="31"/>
      <c r="L37" s="13"/>
    </row>
    <row r="38" spans="1:12" ht="22.5" x14ac:dyDescent="0.25">
      <c r="A38" s="18">
        <v>34</v>
      </c>
      <c r="B38" s="19">
        <v>47</v>
      </c>
      <c r="C38" s="4" t="s">
        <v>71</v>
      </c>
      <c r="D38" s="5" t="s">
        <v>72</v>
      </c>
      <c r="E38" s="31">
        <v>74</v>
      </c>
      <c r="F38" s="13">
        <v>2770444</v>
      </c>
      <c r="G38" s="31">
        <v>5800</v>
      </c>
      <c r="H38" s="13">
        <v>66014000</v>
      </c>
      <c r="I38" s="95">
        <v>725</v>
      </c>
      <c r="J38" s="96">
        <v>23256215</v>
      </c>
      <c r="K38" s="31">
        <v>178</v>
      </c>
      <c r="L38" s="13">
        <v>3670098</v>
      </c>
    </row>
    <row r="39" spans="1:12" x14ac:dyDescent="0.25">
      <c r="A39" s="18">
        <v>35</v>
      </c>
      <c r="B39" s="19">
        <v>50</v>
      </c>
      <c r="C39" s="4" t="s">
        <v>73</v>
      </c>
      <c r="D39" s="5" t="s">
        <v>74</v>
      </c>
      <c r="E39" s="31"/>
      <c r="F39" s="13"/>
      <c r="G39" s="31">
        <v>1209</v>
      </c>
      <c r="H39" s="13">
        <v>13820000</v>
      </c>
      <c r="I39" s="95"/>
      <c r="J39" s="96"/>
      <c r="K39" s="31"/>
      <c r="L39" s="13"/>
    </row>
    <row r="40" spans="1:12" x14ac:dyDescent="0.25">
      <c r="A40" s="18">
        <v>36</v>
      </c>
      <c r="B40" s="19">
        <v>51</v>
      </c>
      <c r="C40" s="4" t="s">
        <v>75</v>
      </c>
      <c r="D40" s="5" t="s">
        <v>76</v>
      </c>
      <c r="E40" s="31"/>
      <c r="F40" s="13"/>
      <c r="G40" s="31">
        <v>923</v>
      </c>
      <c r="H40" s="13">
        <v>10355000</v>
      </c>
      <c r="I40" s="95">
        <v>4</v>
      </c>
      <c r="J40" s="96">
        <v>20438</v>
      </c>
      <c r="K40" s="31"/>
      <c r="L40" s="13"/>
    </row>
    <row r="41" spans="1:12" x14ac:dyDescent="0.25">
      <c r="A41" s="18">
        <v>37</v>
      </c>
      <c r="B41" s="19">
        <v>52</v>
      </c>
      <c r="C41" s="4" t="s">
        <v>77</v>
      </c>
      <c r="D41" s="5" t="s">
        <v>78</v>
      </c>
      <c r="E41" s="31"/>
      <c r="F41" s="13"/>
      <c r="G41" s="31">
        <v>1034</v>
      </c>
      <c r="H41" s="13">
        <v>12659656</v>
      </c>
      <c r="I41" s="95">
        <v>14</v>
      </c>
      <c r="J41" s="96">
        <v>71534</v>
      </c>
      <c r="K41" s="31"/>
      <c r="L41" s="13"/>
    </row>
    <row r="42" spans="1:12" x14ac:dyDescent="0.25">
      <c r="A42" s="18">
        <v>38</v>
      </c>
      <c r="B42" s="19">
        <v>53</v>
      </c>
      <c r="C42" s="4" t="s">
        <v>79</v>
      </c>
      <c r="D42" s="5" t="s">
        <v>80</v>
      </c>
      <c r="E42" s="31"/>
      <c r="F42" s="13"/>
      <c r="G42" s="31">
        <v>632</v>
      </c>
      <c r="H42" s="13">
        <v>7084000</v>
      </c>
      <c r="I42" s="95">
        <v>8</v>
      </c>
      <c r="J42" s="96">
        <v>40877</v>
      </c>
      <c r="K42" s="31"/>
      <c r="L42" s="13"/>
    </row>
    <row r="43" spans="1:12" x14ac:dyDescent="0.25">
      <c r="A43" s="18">
        <v>39</v>
      </c>
      <c r="B43" s="19">
        <v>54</v>
      </c>
      <c r="C43" s="4" t="s">
        <v>81</v>
      </c>
      <c r="D43" s="5" t="s">
        <v>82</v>
      </c>
      <c r="E43" s="31"/>
      <c r="F43" s="13"/>
      <c r="G43" s="31">
        <v>869</v>
      </c>
      <c r="H43" s="13">
        <v>9745000</v>
      </c>
      <c r="I43" s="95"/>
      <c r="J43" s="96"/>
      <c r="K43" s="31"/>
      <c r="L43" s="13"/>
    </row>
    <row r="44" spans="1:12" x14ac:dyDescent="0.25">
      <c r="A44" s="18">
        <v>40</v>
      </c>
      <c r="B44" s="19">
        <v>55</v>
      </c>
      <c r="C44" s="4" t="s">
        <v>83</v>
      </c>
      <c r="D44" s="5" t="s">
        <v>84</v>
      </c>
      <c r="E44" s="31"/>
      <c r="F44" s="13"/>
      <c r="G44" s="31">
        <v>729</v>
      </c>
      <c r="H44" s="13">
        <v>8166000</v>
      </c>
      <c r="I44" s="95">
        <v>10</v>
      </c>
      <c r="J44" s="96">
        <v>51096</v>
      </c>
      <c r="K44" s="31"/>
      <c r="L44" s="13"/>
    </row>
    <row r="45" spans="1:12" x14ac:dyDescent="0.25">
      <c r="A45" s="18">
        <v>41</v>
      </c>
      <c r="B45" s="19">
        <v>56</v>
      </c>
      <c r="C45" s="4" t="s">
        <v>85</v>
      </c>
      <c r="D45" s="5" t="s">
        <v>86</v>
      </c>
      <c r="E45" s="31"/>
      <c r="F45" s="13"/>
      <c r="G45" s="31">
        <v>2418</v>
      </c>
      <c r="H45" s="13">
        <v>27555000</v>
      </c>
      <c r="I45" s="95">
        <v>13</v>
      </c>
      <c r="J45" s="96">
        <v>134503</v>
      </c>
      <c r="K45" s="31"/>
      <c r="L45" s="13"/>
    </row>
    <row r="46" spans="1:12" x14ac:dyDescent="0.25">
      <c r="A46" s="18">
        <v>42</v>
      </c>
      <c r="B46" s="19">
        <v>57</v>
      </c>
      <c r="C46" s="4" t="s">
        <v>87</v>
      </c>
      <c r="D46" s="5" t="s">
        <v>88</v>
      </c>
      <c r="E46" s="31"/>
      <c r="F46" s="13"/>
      <c r="G46" s="31">
        <v>666</v>
      </c>
      <c r="H46" s="13">
        <v>8578948</v>
      </c>
      <c r="I46" s="95"/>
      <c r="J46" s="96"/>
      <c r="K46" s="31"/>
      <c r="L46" s="13"/>
    </row>
    <row r="47" spans="1:12" x14ac:dyDescent="0.25">
      <c r="A47" s="18">
        <v>43</v>
      </c>
      <c r="B47" s="19">
        <v>58</v>
      </c>
      <c r="C47" s="4" t="s">
        <v>89</v>
      </c>
      <c r="D47" s="5" t="s">
        <v>90</v>
      </c>
      <c r="E47" s="31"/>
      <c r="F47" s="13"/>
      <c r="G47" s="31">
        <v>706</v>
      </c>
      <c r="H47" s="13">
        <v>7910000</v>
      </c>
      <c r="I47" s="95">
        <v>6</v>
      </c>
      <c r="J47" s="96">
        <v>30658</v>
      </c>
      <c r="K47" s="31"/>
      <c r="L47" s="13"/>
    </row>
    <row r="48" spans="1:12" x14ac:dyDescent="0.25">
      <c r="A48" s="18">
        <v>44</v>
      </c>
      <c r="B48" s="19">
        <v>59</v>
      </c>
      <c r="C48" s="4" t="s">
        <v>91</v>
      </c>
      <c r="D48" s="5" t="s">
        <v>92</v>
      </c>
      <c r="E48" s="31"/>
      <c r="F48" s="13"/>
      <c r="G48" s="31">
        <v>1105</v>
      </c>
      <c r="H48" s="13">
        <v>12401000</v>
      </c>
      <c r="I48" s="95">
        <v>13</v>
      </c>
      <c r="J48" s="96">
        <v>66425</v>
      </c>
      <c r="K48" s="31"/>
      <c r="L48" s="13"/>
    </row>
    <row r="49" spans="1:12" x14ac:dyDescent="0.25">
      <c r="A49" s="18">
        <v>45</v>
      </c>
      <c r="B49" s="19">
        <v>60</v>
      </c>
      <c r="C49" s="4" t="s">
        <v>93</v>
      </c>
      <c r="D49" s="5" t="s">
        <v>94</v>
      </c>
      <c r="E49" s="31"/>
      <c r="F49" s="13"/>
      <c r="G49" s="31">
        <v>755</v>
      </c>
      <c r="H49" s="13">
        <v>8469000</v>
      </c>
      <c r="I49" s="95"/>
      <c r="J49" s="96"/>
      <c r="K49" s="31"/>
      <c r="L49" s="13"/>
    </row>
    <row r="50" spans="1:12" x14ac:dyDescent="0.25">
      <c r="A50" s="18">
        <v>46</v>
      </c>
      <c r="B50" s="19">
        <v>61</v>
      </c>
      <c r="C50" s="4" t="s">
        <v>95</v>
      </c>
      <c r="D50" s="5" t="s">
        <v>96</v>
      </c>
      <c r="E50" s="31"/>
      <c r="F50" s="13"/>
      <c r="G50" s="31">
        <v>839</v>
      </c>
      <c r="H50" s="13">
        <v>9408000</v>
      </c>
      <c r="I50" s="95"/>
      <c r="J50" s="96"/>
      <c r="K50" s="31"/>
      <c r="L50" s="13"/>
    </row>
    <row r="51" spans="1:12" x14ac:dyDescent="0.25">
      <c r="A51" s="18">
        <v>47</v>
      </c>
      <c r="B51" s="19">
        <v>62</v>
      </c>
      <c r="C51" s="4" t="s">
        <v>97</v>
      </c>
      <c r="D51" s="5" t="s">
        <v>98</v>
      </c>
      <c r="E51" s="31"/>
      <c r="F51" s="13"/>
      <c r="G51" s="31">
        <v>2025</v>
      </c>
      <c r="H51" s="13">
        <v>22994000</v>
      </c>
      <c r="I51" s="95">
        <v>9</v>
      </c>
      <c r="J51" s="96">
        <v>83807</v>
      </c>
      <c r="K51" s="31"/>
      <c r="L51" s="13"/>
    </row>
    <row r="52" spans="1:12" ht="22.5" x14ac:dyDescent="0.25">
      <c r="A52" s="18">
        <v>48</v>
      </c>
      <c r="B52" s="19">
        <v>63</v>
      </c>
      <c r="C52" s="4" t="s">
        <v>99</v>
      </c>
      <c r="D52" s="5" t="s">
        <v>100</v>
      </c>
      <c r="E52" s="31"/>
      <c r="F52" s="13"/>
      <c r="G52" s="31"/>
      <c r="H52" s="13"/>
      <c r="I52" s="95"/>
      <c r="J52" s="96"/>
      <c r="K52" s="31"/>
      <c r="L52" s="13"/>
    </row>
    <row r="53" spans="1:12" x14ac:dyDescent="0.25">
      <c r="A53" s="18">
        <v>49</v>
      </c>
      <c r="B53" s="19">
        <v>64</v>
      </c>
      <c r="C53" s="4" t="s">
        <v>101</v>
      </c>
      <c r="D53" s="5" t="s">
        <v>102</v>
      </c>
      <c r="E53" s="31"/>
      <c r="F53" s="13"/>
      <c r="G53" s="31">
        <v>755</v>
      </c>
      <c r="H53" s="13">
        <v>8462000</v>
      </c>
      <c r="I53" s="95"/>
      <c r="J53" s="96"/>
      <c r="K53" s="31"/>
      <c r="L53" s="13"/>
    </row>
    <row r="54" spans="1:12" x14ac:dyDescent="0.25">
      <c r="A54" s="18">
        <v>50</v>
      </c>
      <c r="B54" s="19">
        <v>65</v>
      </c>
      <c r="C54" s="4" t="s">
        <v>103</v>
      </c>
      <c r="D54" s="5" t="s">
        <v>104</v>
      </c>
      <c r="E54" s="31"/>
      <c r="F54" s="13"/>
      <c r="G54" s="31">
        <v>517</v>
      </c>
      <c r="H54" s="13">
        <v>5795000</v>
      </c>
      <c r="I54" s="95">
        <v>6</v>
      </c>
      <c r="J54" s="96">
        <v>30658</v>
      </c>
      <c r="K54" s="31"/>
      <c r="L54" s="13"/>
    </row>
    <row r="55" spans="1:12" x14ac:dyDescent="0.25">
      <c r="A55" s="18">
        <v>51</v>
      </c>
      <c r="B55" s="19">
        <v>66</v>
      </c>
      <c r="C55" s="4" t="s">
        <v>105</v>
      </c>
      <c r="D55" s="5" t="s">
        <v>106</v>
      </c>
      <c r="E55" s="31"/>
      <c r="F55" s="13"/>
      <c r="G55" s="31">
        <v>1336</v>
      </c>
      <c r="H55" s="13">
        <v>14988000</v>
      </c>
      <c r="I55" s="95">
        <v>4</v>
      </c>
      <c r="J55" s="96">
        <v>20438</v>
      </c>
      <c r="K55" s="31"/>
      <c r="L55" s="13"/>
    </row>
    <row r="56" spans="1:12" x14ac:dyDescent="0.25">
      <c r="A56" s="18">
        <v>52</v>
      </c>
      <c r="B56" s="19">
        <v>67</v>
      </c>
      <c r="C56" s="4" t="s">
        <v>107</v>
      </c>
      <c r="D56" s="5" t="s">
        <v>108</v>
      </c>
      <c r="E56" s="31"/>
      <c r="F56" s="13"/>
      <c r="G56" s="31">
        <v>1536</v>
      </c>
      <c r="H56" s="13">
        <v>17223000</v>
      </c>
      <c r="I56" s="95">
        <v>8</v>
      </c>
      <c r="J56" s="96">
        <v>40877</v>
      </c>
      <c r="K56" s="31"/>
      <c r="L56" s="13"/>
    </row>
    <row r="57" spans="1:12" x14ac:dyDescent="0.25">
      <c r="A57" s="18">
        <v>53</v>
      </c>
      <c r="B57" s="19">
        <v>68</v>
      </c>
      <c r="C57" s="4" t="s">
        <v>109</v>
      </c>
      <c r="D57" s="5" t="s">
        <v>110</v>
      </c>
      <c r="E57" s="31"/>
      <c r="F57" s="13"/>
      <c r="G57" s="31">
        <v>929</v>
      </c>
      <c r="H57" s="13">
        <v>10416000</v>
      </c>
      <c r="I57" s="95"/>
      <c r="J57" s="96"/>
      <c r="K57" s="31"/>
      <c r="L57" s="13"/>
    </row>
    <row r="58" spans="1:12" x14ac:dyDescent="0.25">
      <c r="A58" s="18">
        <v>54</v>
      </c>
      <c r="B58" s="19">
        <v>69</v>
      </c>
      <c r="C58" s="4" t="s">
        <v>111</v>
      </c>
      <c r="D58" s="5" t="s">
        <v>112</v>
      </c>
      <c r="E58" s="31"/>
      <c r="F58" s="13"/>
      <c r="G58" s="31">
        <v>3812</v>
      </c>
      <c r="H58" s="13">
        <v>42750000</v>
      </c>
      <c r="I58" s="95">
        <v>1525</v>
      </c>
      <c r="J58" s="96">
        <v>57050980</v>
      </c>
      <c r="K58" s="31"/>
      <c r="L58" s="13"/>
    </row>
    <row r="59" spans="1:12" x14ac:dyDescent="0.25">
      <c r="A59" s="18">
        <v>55</v>
      </c>
      <c r="B59" s="19">
        <v>70</v>
      </c>
      <c r="C59" s="4" t="s">
        <v>113</v>
      </c>
      <c r="D59" s="5" t="s">
        <v>114</v>
      </c>
      <c r="E59" s="31"/>
      <c r="F59" s="13"/>
      <c r="G59" s="31">
        <v>1132</v>
      </c>
      <c r="H59" s="13">
        <v>12700000</v>
      </c>
      <c r="I59" s="95">
        <v>4</v>
      </c>
      <c r="J59" s="96">
        <v>20438</v>
      </c>
      <c r="K59" s="31"/>
      <c r="L59" s="13"/>
    </row>
    <row r="60" spans="1:12" x14ac:dyDescent="0.25">
      <c r="A60" s="18">
        <v>56</v>
      </c>
      <c r="B60" s="19">
        <v>71</v>
      </c>
      <c r="C60" s="4" t="s">
        <v>115</v>
      </c>
      <c r="D60" s="5" t="s">
        <v>116</v>
      </c>
      <c r="E60" s="31"/>
      <c r="F60" s="13"/>
      <c r="G60" s="31">
        <v>1149</v>
      </c>
      <c r="H60" s="13">
        <v>12877000</v>
      </c>
      <c r="I60" s="95"/>
      <c r="J60" s="96"/>
      <c r="K60" s="31"/>
      <c r="L60" s="13"/>
    </row>
    <row r="61" spans="1:12" x14ac:dyDescent="0.25">
      <c r="A61" s="18">
        <v>57</v>
      </c>
      <c r="B61" s="19">
        <v>72</v>
      </c>
      <c r="C61" s="4" t="s">
        <v>117</v>
      </c>
      <c r="D61" s="5" t="s">
        <v>118</v>
      </c>
      <c r="E61" s="31"/>
      <c r="F61" s="13"/>
      <c r="G61" s="31">
        <v>616</v>
      </c>
      <c r="H61" s="13">
        <v>6905000</v>
      </c>
      <c r="I61" s="95"/>
      <c r="J61" s="96"/>
      <c r="K61" s="31"/>
      <c r="L61" s="13"/>
    </row>
    <row r="62" spans="1:12" x14ac:dyDescent="0.25">
      <c r="A62" s="18">
        <v>58</v>
      </c>
      <c r="B62" s="19">
        <v>73</v>
      </c>
      <c r="C62" s="4" t="s">
        <v>119</v>
      </c>
      <c r="D62" s="5" t="s">
        <v>120</v>
      </c>
      <c r="E62" s="31"/>
      <c r="F62" s="13"/>
      <c r="G62" s="31">
        <v>1134</v>
      </c>
      <c r="H62" s="13">
        <v>12722000</v>
      </c>
      <c r="I62" s="95">
        <v>4</v>
      </c>
      <c r="J62" s="96">
        <v>50695</v>
      </c>
      <c r="K62" s="31"/>
      <c r="L62" s="13"/>
    </row>
    <row r="63" spans="1:12" x14ac:dyDescent="0.25">
      <c r="A63" s="18">
        <v>59</v>
      </c>
      <c r="B63" s="19">
        <v>74</v>
      </c>
      <c r="C63" s="4" t="s">
        <v>121</v>
      </c>
      <c r="D63" s="5" t="s">
        <v>122</v>
      </c>
      <c r="E63" s="31"/>
      <c r="F63" s="13"/>
      <c r="G63" s="31">
        <v>1786</v>
      </c>
      <c r="H63" s="13">
        <v>20022000</v>
      </c>
      <c r="I63" s="95"/>
      <c r="J63" s="96"/>
      <c r="K63" s="31"/>
      <c r="L63" s="13"/>
    </row>
    <row r="64" spans="1:12" x14ac:dyDescent="0.25">
      <c r="A64" s="18">
        <v>60</v>
      </c>
      <c r="B64" s="19">
        <v>75</v>
      </c>
      <c r="C64" s="4" t="s">
        <v>123</v>
      </c>
      <c r="D64" s="5" t="s">
        <v>124</v>
      </c>
      <c r="E64" s="31"/>
      <c r="F64" s="13"/>
      <c r="G64" s="31">
        <v>524</v>
      </c>
      <c r="H64" s="13">
        <v>5873000</v>
      </c>
      <c r="I64" s="95"/>
      <c r="J64" s="96"/>
      <c r="K64" s="31"/>
      <c r="L64" s="13"/>
    </row>
    <row r="65" spans="1:12" x14ac:dyDescent="0.25">
      <c r="A65" s="18">
        <v>61</v>
      </c>
      <c r="B65" s="19">
        <v>76</v>
      </c>
      <c r="C65" s="4" t="s">
        <v>125</v>
      </c>
      <c r="D65" s="5" t="s">
        <v>126</v>
      </c>
      <c r="E65" s="31"/>
      <c r="F65" s="13"/>
      <c r="G65" s="31">
        <v>590</v>
      </c>
      <c r="H65" s="13">
        <v>6615000</v>
      </c>
      <c r="I65" s="95">
        <v>8</v>
      </c>
      <c r="J65" s="96">
        <v>71134</v>
      </c>
      <c r="K65" s="31"/>
      <c r="L65" s="13"/>
    </row>
    <row r="66" spans="1:12" x14ac:dyDescent="0.25">
      <c r="A66" s="18">
        <v>62</v>
      </c>
      <c r="B66" s="19">
        <v>77</v>
      </c>
      <c r="C66" s="4" t="s">
        <v>127</v>
      </c>
      <c r="D66" s="5" t="s">
        <v>128</v>
      </c>
      <c r="E66" s="31"/>
      <c r="F66" s="13"/>
      <c r="G66" s="31">
        <v>2398</v>
      </c>
      <c r="H66" s="13">
        <v>27220000</v>
      </c>
      <c r="I66" s="95">
        <v>20</v>
      </c>
      <c r="J66" s="96">
        <v>132449</v>
      </c>
      <c r="K66" s="31"/>
      <c r="L66" s="13"/>
    </row>
    <row r="67" spans="1:12" x14ac:dyDescent="0.25">
      <c r="A67" s="18">
        <v>63</v>
      </c>
      <c r="B67" s="19">
        <v>78</v>
      </c>
      <c r="C67" s="4" t="s">
        <v>129</v>
      </c>
      <c r="D67" s="5" t="s">
        <v>130</v>
      </c>
      <c r="E67" s="31"/>
      <c r="F67" s="13"/>
      <c r="G67" s="31">
        <v>2242</v>
      </c>
      <c r="H67" s="13">
        <v>25499000</v>
      </c>
      <c r="I67" s="95">
        <v>112</v>
      </c>
      <c r="J67" s="96">
        <v>572275</v>
      </c>
      <c r="K67" s="31"/>
      <c r="L67" s="13"/>
    </row>
    <row r="68" spans="1:12" x14ac:dyDescent="0.25">
      <c r="A68" s="18">
        <v>64</v>
      </c>
      <c r="B68" s="19">
        <v>79</v>
      </c>
      <c r="C68" s="4" t="s">
        <v>131</v>
      </c>
      <c r="D68" s="5" t="s">
        <v>132</v>
      </c>
      <c r="E68" s="31"/>
      <c r="F68" s="13"/>
      <c r="G68" s="31">
        <v>1066</v>
      </c>
      <c r="H68" s="13">
        <v>11951000</v>
      </c>
      <c r="I68" s="95">
        <v>10</v>
      </c>
      <c r="J68" s="96">
        <v>51096</v>
      </c>
      <c r="K68" s="31"/>
      <c r="L68" s="13"/>
    </row>
    <row r="69" spans="1:12" x14ac:dyDescent="0.25">
      <c r="A69" s="18">
        <v>65</v>
      </c>
      <c r="B69" s="19">
        <v>80</v>
      </c>
      <c r="C69" s="4" t="s">
        <v>133</v>
      </c>
      <c r="D69" s="5" t="s">
        <v>134</v>
      </c>
      <c r="E69" s="31"/>
      <c r="F69" s="13"/>
      <c r="G69" s="31">
        <v>1252</v>
      </c>
      <c r="H69" s="13">
        <v>14036000</v>
      </c>
      <c r="I69" s="95">
        <v>4</v>
      </c>
      <c r="J69" s="96">
        <v>20438</v>
      </c>
      <c r="K69" s="31"/>
      <c r="L69" s="13"/>
    </row>
    <row r="70" spans="1:12" x14ac:dyDescent="0.25">
      <c r="A70" s="18">
        <v>66</v>
      </c>
      <c r="B70" s="19">
        <v>81</v>
      </c>
      <c r="C70" s="4" t="s">
        <v>135</v>
      </c>
      <c r="D70" s="5" t="s">
        <v>136</v>
      </c>
      <c r="E70" s="31"/>
      <c r="F70" s="13"/>
      <c r="G70" s="31">
        <v>890</v>
      </c>
      <c r="H70" s="13">
        <v>9981000</v>
      </c>
      <c r="I70" s="95"/>
      <c r="J70" s="96"/>
      <c r="K70" s="31"/>
      <c r="L70" s="13"/>
    </row>
    <row r="71" spans="1:12" x14ac:dyDescent="0.25">
      <c r="A71" s="18">
        <v>67</v>
      </c>
      <c r="B71" s="19">
        <v>82</v>
      </c>
      <c r="C71" s="4" t="s">
        <v>137</v>
      </c>
      <c r="D71" s="5" t="s">
        <v>138</v>
      </c>
      <c r="E71" s="31"/>
      <c r="F71" s="13"/>
      <c r="G71" s="31">
        <v>808</v>
      </c>
      <c r="H71" s="13">
        <v>9056000</v>
      </c>
      <c r="I71" s="95">
        <v>4</v>
      </c>
      <c r="J71" s="96">
        <v>20438</v>
      </c>
      <c r="K71" s="31"/>
      <c r="L71" s="13"/>
    </row>
    <row r="72" spans="1:12" x14ac:dyDescent="0.25">
      <c r="A72" s="18">
        <v>68</v>
      </c>
      <c r="B72" s="19">
        <v>83</v>
      </c>
      <c r="C72" s="4" t="s">
        <v>139</v>
      </c>
      <c r="D72" s="5" t="s">
        <v>140</v>
      </c>
      <c r="E72" s="31"/>
      <c r="F72" s="13"/>
      <c r="G72" s="31">
        <v>1413</v>
      </c>
      <c r="H72" s="13">
        <v>16065000</v>
      </c>
      <c r="I72" s="95">
        <v>6</v>
      </c>
      <c r="J72" s="96">
        <v>30658</v>
      </c>
      <c r="K72" s="31"/>
      <c r="L72" s="13"/>
    </row>
    <row r="73" spans="1:12" x14ac:dyDescent="0.25">
      <c r="A73" s="18">
        <v>69</v>
      </c>
      <c r="B73" s="19">
        <v>84</v>
      </c>
      <c r="C73" s="4" t="s">
        <v>141</v>
      </c>
      <c r="D73" s="5" t="s">
        <v>142</v>
      </c>
      <c r="E73" s="31"/>
      <c r="F73" s="13"/>
      <c r="G73" s="31">
        <v>478</v>
      </c>
      <c r="H73" s="13">
        <v>5212000</v>
      </c>
      <c r="I73" s="95"/>
      <c r="J73" s="96"/>
      <c r="K73" s="31"/>
      <c r="L73" s="13"/>
    </row>
    <row r="74" spans="1:12" x14ac:dyDescent="0.25">
      <c r="A74" s="18">
        <v>70</v>
      </c>
      <c r="B74" s="19">
        <v>85</v>
      </c>
      <c r="C74" s="4" t="s">
        <v>143</v>
      </c>
      <c r="D74" s="5" t="s">
        <v>144</v>
      </c>
      <c r="E74" s="31"/>
      <c r="F74" s="13"/>
      <c r="G74" s="31">
        <v>948</v>
      </c>
      <c r="H74" s="13">
        <v>10658000</v>
      </c>
      <c r="I74" s="95">
        <v>14</v>
      </c>
      <c r="J74" s="96">
        <v>71534</v>
      </c>
      <c r="K74" s="31"/>
      <c r="L74" s="13"/>
    </row>
    <row r="75" spans="1:12" x14ac:dyDescent="0.25">
      <c r="A75" s="18">
        <v>71</v>
      </c>
      <c r="B75" s="19">
        <v>86</v>
      </c>
      <c r="C75" s="4" t="s">
        <v>145</v>
      </c>
      <c r="D75" s="5" t="s">
        <v>146</v>
      </c>
      <c r="E75" s="31"/>
      <c r="F75" s="13"/>
      <c r="G75" s="31">
        <v>1442</v>
      </c>
      <c r="H75" s="13">
        <v>16259000</v>
      </c>
      <c r="I75" s="95">
        <v>4</v>
      </c>
      <c r="J75" s="96">
        <v>20438</v>
      </c>
      <c r="K75" s="31"/>
      <c r="L75" s="13"/>
    </row>
    <row r="76" spans="1:12" ht="22.5" x14ac:dyDescent="0.25">
      <c r="A76" s="18">
        <v>72</v>
      </c>
      <c r="B76" s="19">
        <v>87</v>
      </c>
      <c r="C76" s="4" t="s">
        <v>147</v>
      </c>
      <c r="D76" s="5" t="s">
        <v>148</v>
      </c>
      <c r="E76" s="31"/>
      <c r="F76" s="13"/>
      <c r="G76" s="31">
        <v>235</v>
      </c>
      <c r="H76" s="13">
        <v>2635000</v>
      </c>
      <c r="I76" s="95"/>
      <c r="J76" s="96"/>
      <c r="K76" s="31"/>
      <c r="L76" s="13"/>
    </row>
    <row r="77" spans="1:12" ht="22.5" x14ac:dyDescent="0.25">
      <c r="A77" s="18">
        <v>73</v>
      </c>
      <c r="B77" s="19">
        <v>88</v>
      </c>
      <c r="C77" s="4" t="s">
        <v>149</v>
      </c>
      <c r="D77" s="5" t="s">
        <v>150</v>
      </c>
      <c r="E77" s="31"/>
      <c r="F77" s="13"/>
      <c r="G77" s="31">
        <v>198</v>
      </c>
      <c r="H77" s="13">
        <v>2175000</v>
      </c>
      <c r="I77" s="95"/>
      <c r="J77" s="96"/>
      <c r="K77" s="31"/>
      <c r="L77" s="13"/>
    </row>
    <row r="78" spans="1:12" x14ac:dyDescent="0.25">
      <c r="A78" s="18">
        <v>74</v>
      </c>
      <c r="B78" s="19">
        <v>89</v>
      </c>
      <c r="C78" s="4" t="s">
        <v>151</v>
      </c>
      <c r="D78" s="5" t="s">
        <v>152</v>
      </c>
      <c r="E78" s="31"/>
      <c r="F78" s="13"/>
      <c r="G78" s="31"/>
      <c r="H78" s="13"/>
      <c r="I78" s="95"/>
      <c r="J78" s="96"/>
      <c r="K78" s="31"/>
      <c r="L78" s="13"/>
    </row>
    <row r="79" spans="1:12" ht="10.5" customHeight="1" x14ac:dyDescent="0.25">
      <c r="A79" s="18">
        <v>75</v>
      </c>
      <c r="B79" s="19">
        <v>90</v>
      </c>
      <c r="C79" s="4" t="s">
        <v>153</v>
      </c>
      <c r="D79" s="5" t="s">
        <v>154</v>
      </c>
      <c r="E79" s="31"/>
      <c r="F79" s="13"/>
      <c r="G79" s="31"/>
      <c r="H79" s="13"/>
      <c r="I79" s="95"/>
      <c r="J79" s="96"/>
      <c r="K79" s="31">
        <v>150</v>
      </c>
      <c r="L79" s="13">
        <v>1935261</v>
      </c>
    </row>
    <row r="80" spans="1:12" x14ac:dyDescent="0.25">
      <c r="A80" s="18">
        <v>76</v>
      </c>
      <c r="B80" s="19">
        <v>91</v>
      </c>
      <c r="C80" s="4" t="s">
        <v>155</v>
      </c>
      <c r="D80" s="5" t="s">
        <v>156</v>
      </c>
      <c r="E80" s="31"/>
      <c r="F80" s="13"/>
      <c r="G80" s="31"/>
      <c r="H80" s="13"/>
      <c r="I80" s="95"/>
      <c r="J80" s="96"/>
      <c r="K80" s="31"/>
      <c r="L80" s="13"/>
    </row>
    <row r="81" spans="1:12" x14ac:dyDescent="0.25">
      <c r="A81" s="18">
        <v>77</v>
      </c>
      <c r="B81" s="19">
        <v>93</v>
      </c>
      <c r="C81" s="4">
        <v>560239</v>
      </c>
      <c r="D81" s="49" t="s">
        <v>238</v>
      </c>
      <c r="E81" s="31"/>
      <c r="F81" s="13"/>
      <c r="G81" s="31"/>
      <c r="H81" s="13"/>
      <c r="I81" s="95"/>
      <c r="J81" s="96"/>
      <c r="K81" s="31">
        <v>170</v>
      </c>
      <c r="L81" s="13">
        <v>2833273</v>
      </c>
    </row>
    <row r="82" spans="1:12" ht="22.5" x14ac:dyDescent="0.25">
      <c r="A82" s="18">
        <v>78</v>
      </c>
      <c r="B82" s="19">
        <v>94</v>
      </c>
      <c r="C82" s="4" t="s">
        <v>157</v>
      </c>
      <c r="D82" s="5" t="s">
        <v>158</v>
      </c>
      <c r="E82" s="31"/>
      <c r="F82" s="13"/>
      <c r="G82" s="31">
        <v>22</v>
      </c>
      <c r="H82" s="13">
        <v>252000</v>
      </c>
      <c r="I82" s="95"/>
      <c r="J82" s="96"/>
      <c r="K82" s="31"/>
      <c r="L82" s="13"/>
    </row>
    <row r="83" spans="1:12" ht="13.5" customHeight="1" x14ac:dyDescent="0.25">
      <c r="A83" s="18">
        <v>79</v>
      </c>
      <c r="B83" s="19">
        <v>95</v>
      </c>
      <c r="C83" s="4" t="s">
        <v>159</v>
      </c>
      <c r="D83" s="5" t="s">
        <v>160</v>
      </c>
      <c r="E83" s="31"/>
      <c r="F83" s="13"/>
      <c r="G83" s="31">
        <v>235</v>
      </c>
      <c r="H83" s="13">
        <v>2616000</v>
      </c>
      <c r="I83" s="95"/>
      <c r="J83" s="96"/>
      <c r="K83" s="31"/>
      <c r="L83" s="13"/>
    </row>
    <row r="84" spans="1:12" ht="22.5" x14ac:dyDescent="0.25">
      <c r="A84" s="18">
        <v>80</v>
      </c>
      <c r="B84" s="19">
        <v>96</v>
      </c>
      <c r="C84" s="4" t="s">
        <v>161</v>
      </c>
      <c r="D84" s="5" t="s">
        <v>162</v>
      </c>
      <c r="E84" s="31"/>
      <c r="F84" s="13"/>
      <c r="G84" s="31"/>
      <c r="H84" s="13"/>
      <c r="I84" s="95"/>
      <c r="J84" s="96"/>
      <c r="K84" s="31"/>
      <c r="L84" s="13"/>
    </row>
    <row r="85" spans="1:12" ht="22.5" x14ac:dyDescent="0.25">
      <c r="A85" s="18">
        <v>81</v>
      </c>
      <c r="B85" s="19">
        <v>98</v>
      </c>
      <c r="C85" s="4" t="s">
        <v>163</v>
      </c>
      <c r="D85" s="5" t="s">
        <v>164</v>
      </c>
      <c r="E85" s="31"/>
      <c r="F85" s="13"/>
      <c r="G85" s="31"/>
      <c r="H85" s="13"/>
      <c r="I85" s="95"/>
      <c r="J85" s="96"/>
      <c r="K85" s="31"/>
      <c r="L85" s="13"/>
    </row>
    <row r="86" spans="1:12" ht="22.5" x14ac:dyDescent="0.25">
      <c r="A86" s="18">
        <v>82</v>
      </c>
      <c r="B86" s="19">
        <v>99</v>
      </c>
      <c r="C86" s="4" t="s">
        <v>165</v>
      </c>
      <c r="D86" s="5" t="s">
        <v>166</v>
      </c>
      <c r="E86" s="31">
        <v>83</v>
      </c>
      <c r="F86" s="13">
        <v>7107350</v>
      </c>
      <c r="G86" s="31"/>
      <c r="H86" s="13"/>
      <c r="I86" s="95"/>
      <c r="J86" s="96"/>
      <c r="K86" s="31"/>
      <c r="L86" s="13"/>
    </row>
    <row r="87" spans="1:12" ht="22.5" x14ac:dyDescent="0.25">
      <c r="A87" s="18">
        <v>83</v>
      </c>
      <c r="B87" s="19">
        <v>123</v>
      </c>
      <c r="C87" s="4" t="s">
        <v>167</v>
      </c>
      <c r="D87" s="5" t="s">
        <v>168</v>
      </c>
      <c r="E87" s="31"/>
      <c r="F87" s="13"/>
      <c r="G87" s="31"/>
      <c r="H87" s="13"/>
      <c r="I87" s="95"/>
      <c r="J87" s="96"/>
      <c r="K87" s="31"/>
      <c r="L87" s="13"/>
    </row>
    <row r="88" spans="1:12" x14ac:dyDescent="0.25">
      <c r="A88" s="18">
        <v>84</v>
      </c>
      <c r="B88" s="19">
        <v>142</v>
      </c>
      <c r="C88" s="4">
        <v>560229</v>
      </c>
      <c r="D88" s="5" t="s">
        <v>230</v>
      </c>
      <c r="E88" s="31"/>
      <c r="F88" s="13"/>
      <c r="G88" s="31"/>
      <c r="H88" s="13"/>
      <c r="I88" s="95"/>
      <c r="J88" s="96"/>
      <c r="K88" s="31"/>
      <c r="L88" s="13"/>
    </row>
    <row r="89" spans="1:12" ht="15" customHeight="1" x14ac:dyDescent="0.25">
      <c r="A89" s="18">
        <v>85</v>
      </c>
      <c r="B89" s="19">
        <v>153</v>
      </c>
      <c r="C89" s="4" t="s">
        <v>169</v>
      </c>
      <c r="D89" s="5" t="s">
        <v>170</v>
      </c>
      <c r="E89" s="31"/>
      <c r="F89" s="13"/>
      <c r="G89" s="31"/>
      <c r="H89" s="13"/>
      <c r="I89" s="95"/>
      <c r="J89" s="96"/>
      <c r="K89" s="31"/>
      <c r="L89" s="13"/>
    </row>
    <row r="90" spans="1:12" x14ac:dyDescent="0.25">
      <c r="A90" s="18">
        <v>86</v>
      </c>
      <c r="B90" s="19">
        <v>170</v>
      </c>
      <c r="C90" s="4" t="s">
        <v>171</v>
      </c>
      <c r="D90" s="5" t="s">
        <v>172</v>
      </c>
      <c r="E90" s="31"/>
      <c r="F90" s="13"/>
      <c r="G90" s="31"/>
      <c r="H90" s="13"/>
      <c r="I90" s="95"/>
      <c r="J90" s="96"/>
      <c r="K90" s="31"/>
      <c r="L90" s="13"/>
    </row>
    <row r="91" spans="1:12" ht="22.5" x14ac:dyDescent="0.25">
      <c r="A91" s="18">
        <v>87</v>
      </c>
      <c r="B91" s="19">
        <v>171</v>
      </c>
      <c r="C91" s="4" t="s">
        <v>173</v>
      </c>
      <c r="D91" s="5" t="s">
        <v>174</v>
      </c>
      <c r="E91" s="31"/>
      <c r="F91" s="13"/>
      <c r="G91" s="31"/>
      <c r="H91" s="13"/>
      <c r="I91" s="95"/>
      <c r="J91" s="96"/>
      <c r="K91" s="31"/>
      <c r="L91" s="13"/>
    </row>
    <row r="92" spans="1:12" x14ac:dyDescent="0.25">
      <c r="A92" s="18">
        <v>88</v>
      </c>
      <c r="B92" s="19">
        <v>177</v>
      </c>
      <c r="C92" s="4" t="s">
        <v>175</v>
      </c>
      <c r="D92" s="5" t="s">
        <v>176</v>
      </c>
      <c r="E92" s="31">
        <v>55</v>
      </c>
      <c r="F92" s="13">
        <v>4774440</v>
      </c>
      <c r="G92" s="31"/>
      <c r="H92" s="13"/>
      <c r="I92" s="95"/>
      <c r="J92" s="96"/>
      <c r="K92" s="31"/>
      <c r="L92" s="13"/>
    </row>
    <row r="93" spans="1:12" x14ac:dyDescent="0.25">
      <c r="A93" s="18">
        <v>89</v>
      </c>
      <c r="B93" s="19"/>
      <c r="C93" s="4">
        <v>560231</v>
      </c>
      <c r="D93" s="5" t="s">
        <v>246</v>
      </c>
      <c r="E93" s="31">
        <v>35</v>
      </c>
      <c r="F93" s="13">
        <v>3422950</v>
      </c>
      <c r="G93" s="31"/>
      <c r="H93" s="13"/>
      <c r="I93" s="95"/>
      <c r="J93" s="96"/>
      <c r="K93" s="31"/>
      <c r="L93" s="13"/>
    </row>
    <row r="94" spans="1:12" x14ac:dyDescent="0.25">
      <c r="A94" s="147" t="s">
        <v>179</v>
      </c>
      <c r="B94" s="148"/>
      <c r="C94" s="148"/>
      <c r="D94" s="149"/>
      <c r="E94" s="33">
        <f t="shared" ref="E94:L94" si="0">SUM(E5:E93)</f>
        <v>9130</v>
      </c>
      <c r="F94" s="33">
        <f t="shared" si="0"/>
        <v>374019756</v>
      </c>
      <c r="G94" s="33">
        <f t="shared" si="0"/>
        <v>100766</v>
      </c>
      <c r="H94" s="33">
        <f t="shared" si="0"/>
        <v>1148647094</v>
      </c>
      <c r="I94" s="97">
        <f t="shared" si="0"/>
        <v>12849</v>
      </c>
      <c r="J94" s="98">
        <f t="shared" si="0"/>
        <v>1003983500</v>
      </c>
      <c r="K94" s="33">
        <f t="shared" si="0"/>
        <v>2884</v>
      </c>
      <c r="L94" s="33">
        <f t="shared" si="0"/>
        <v>58426360</v>
      </c>
    </row>
    <row r="95" spans="1:12" x14ac:dyDescent="0.25">
      <c r="B95" s="159" t="s">
        <v>181</v>
      </c>
      <c r="C95" s="159"/>
      <c r="D95" s="159"/>
    </row>
    <row r="96" spans="1:12" x14ac:dyDescent="0.25">
      <c r="B96" s="20" t="s">
        <v>182</v>
      </c>
      <c r="C96" s="14"/>
      <c r="D96" s="14"/>
    </row>
    <row r="97" spans="2:6" x14ac:dyDescent="0.25">
      <c r="B97" s="20" t="s">
        <v>183</v>
      </c>
      <c r="C97" s="14"/>
      <c r="D97" s="14"/>
      <c r="E97" s="34"/>
      <c r="F97" s="34"/>
    </row>
    <row r="98" spans="2:6" x14ac:dyDescent="0.25">
      <c r="B98" s="20" t="s">
        <v>184</v>
      </c>
      <c r="C98" s="14"/>
      <c r="D98" s="14"/>
    </row>
    <row r="100" spans="2:6" x14ac:dyDescent="0.25">
      <c r="F100" s="34"/>
    </row>
  </sheetData>
  <mergeCells count="12">
    <mergeCell ref="J1:L1"/>
    <mergeCell ref="A94:D94"/>
    <mergeCell ref="B95:D95"/>
    <mergeCell ref="K3:L3"/>
    <mergeCell ref="I3:J3"/>
    <mergeCell ref="E3:F3"/>
    <mergeCell ref="G3:H3"/>
    <mergeCell ref="C3:C4"/>
    <mergeCell ref="B3:B4"/>
    <mergeCell ref="A3:A4"/>
    <mergeCell ref="D3:D4"/>
    <mergeCell ref="B2:K2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rowBreaks count="1" manualBreakCount="1">
    <brk id="28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V99"/>
  <sheetViews>
    <sheetView view="pageBreakPreview" zoomScale="95" zoomScaleNormal="100" zoomScaleSheetLayoutView="95" workbookViewId="0">
      <pane xSplit="4" ySplit="4" topLeftCell="E61" activePane="bottomRight" state="frozen"/>
      <selection pane="topRight" activeCell="E1" sqref="E1"/>
      <selection pane="bottomLeft" activeCell="A6" sqref="A6"/>
      <selection pane="bottomRight" activeCell="Q75" sqref="Q75"/>
    </sheetView>
  </sheetViews>
  <sheetFormatPr defaultRowHeight="15" x14ac:dyDescent="0.25"/>
  <cols>
    <col min="1" max="1" width="4.28515625" style="16" customWidth="1"/>
    <col min="2" max="2" width="4.5703125" style="17" customWidth="1"/>
    <col min="3" max="3" width="6.28515625" customWidth="1"/>
    <col min="4" max="4" width="28.140625" style="6" customWidth="1"/>
    <col min="5" max="5" width="9.140625" style="10" customWidth="1"/>
    <col min="6" max="6" width="13.7109375" customWidth="1"/>
    <col min="7" max="7" width="9.140625" customWidth="1"/>
    <col min="8" max="8" width="13.140625" customWidth="1"/>
    <col min="9" max="9" width="13.28515625" customWidth="1"/>
    <col min="10" max="10" width="15.85546875" customWidth="1"/>
    <col min="11" max="11" width="13.28515625" customWidth="1"/>
    <col min="12" max="12" width="18.42578125" customWidth="1"/>
    <col min="13" max="13" width="14.5703125" customWidth="1"/>
    <col min="14" max="14" width="15.7109375" customWidth="1"/>
    <col min="15" max="15" width="10.85546875" style="10" customWidth="1"/>
    <col min="16" max="16" width="14.42578125" customWidth="1"/>
  </cols>
  <sheetData>
    <row r="1" spans="1:22" ht="41.25" customHeight="1" x14ac:dyDescent="0.25">
      <c r="D1" s="1"/>
      <c r="E1" s="11"/>
      <c r="F1" s="2"/>
      <c r="G1" s="2"/>
      <c r="H1" s="2"/>
      <c r="I1" s="2"/>
      <c r="J1" s="2"/>
      <c r="K1" s="2"/>
      <c r="L1" s="2"/>
      <c r="M1" s="3"/>
      <c r="N1" s="136" t="s">
        <v>252</v>
      </c>
      <c r="O1" s="136"/>
      <c r="P1" s="136"/>
    </row>
    <row r="2" spans="1:22" ht="56.25" customHeight="1" x14ac:dyDescent="0.3">
      <c r="C2" s="104"/>
      <c r="D2" s="169" t="s">
        <v>257</v>
      </c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52"/>
      <c r="R2" s="52"/>
      <c r="S2" s="52"/>
      <c r="T2" s="52"/>
      <c r="U2" s="52"/>
      <c r="V2" s="52"/>
    </row>
    <row r="3" spans="1:22" ht="37.5" customHeight="1" x14ac:dyDescent="0.25">
      <c r="A3" s="156" t="s">
        <v>185</v>
      </c>
      <c r="B3" s="154" t="s">
        <v>177</v>
      </c>
      <c r="C3" s="117" t="s">
        <v>178</v>
      </c>
      <c r="D3" s="165" t="s">
        <v>0</v>
      </c>
      <c r="E3" s="164" t="s">
        <v>232</v>
      </c>
      <c r="F3" s="164"/>
      <c r="G3" s="163" t="s">
        <v>237</v>
      </c>
      <c r="H3" s="163"/>
      <c r="I3" s="163" t="s">
        <v>235</v>
      </c>
      <c r="J3" s="163"/>
      <c r="K3" s="163" t="s">
        <v>234</v>
      </c>
      <c r="L3" s="163"/>
      <c r="M3" s="163" t="s">
        <v>236</v>
      </c>
      <c r="N3" s="164"/>
      <c r="O3" s="167" t="s">
        <v>233</v>
      </c>
      <c r="P3" s="168"/>
    </row>
    <row r="4" spans="1:22" ht="26.25" x14ac:dyDescent="0.25">
      <c r="A4" s="157"/>
      <c r="B4" s="155"/>
      <c r="C4" s="119"/>
      <c r="D4" s="166"/>
      <c r="E4" s="7" t="s">
        <v>254</v>
      </c>
      <c r="F4" s="43" t="s">
        <v>2</v>
      </c>
      <c r="G4" s="7" t="s">
        <v>1</v>
      </c>
      <c r="H4" s="43" t="s">
        <v>2</v>
      </c>
      <c r="I4" s="7" t="s">
        <v>1</v>
      </c>
      <c r="J4" s="43" t="s">
        <v>2</v>
      </c>
      <c r="K4" s="7" t="s">
        <v>1</v>
      </c>
      <c r="L4" s="43" t="s">
        <v>2</v>
      </c>
      <c r="M4" s="7" t="s">
        <v>1</v>
      </c>
      <c r="N4" s="8" t="s">
        <v>2</v>
      </c>
      <c r="O4" s="9" t="s">
        <v>3</v>
      </c>
      <c r="P4" s="107" t="s">
        <v>4</v>
      </c>
    </row>
    <row r="5" spans="1:22" x14ac:dyDescent="0.25">
      <c r="A5" s="18">
        <v>1</v>
      </c>
      <c r="B5" s="19">
        <v>1</v>
      </c>
      <c r="C5" s="4" t="s">
        <v>5</v>
      </c>
      <c r="D5" s="5" t="s">
        <v>6</v>
      </c>
      <c r="E5" s="44">
        <v>27408</v>
      </c>
      <c r="F5" s="44">
        <v>30367065</v>
      </c>
      <c r="G5" s="47"/>
      <c r="H5" s="44"/>
      <c r="I5" s="47"/>
      <c r="J5" s="44"/>
      <c r="K5" s="47"/>
      <c r="L5" s="44"/>
      <c r="M5" s="47"/>
      <c r="N5" s="44"/>
      <c r="O5" s="44">
        <v>1000</v>
      </c>
      <c r="P5" s="44">
        <v>18841269</v>
      </c>
    </row>
    <row r="6" spans="1:22" x14ac:dyDescent="0.25">
      <c r="A6" s="18">
        <v>2</v>
      </c>
      <c r="B6" s="19">
        <v>2</v>
      </c>
      <c r="C6" s="4" t="s">
        <v>7</v>
      </c>
      <c r="D6" s="5" t="s">
        <v>8</v>
      </c>
      <c r="E6" s="44">
        <v>26771</v>
      </c>
      <c r="F6" s="44">
        <v>39779560</v>
      </c>
      <c r="G6" s="47"/>
      <c r="H6" s="44"/>
      <c r="I6" s="47">
        <v>6631</v>
      </c>
      <c r="J6" s="44">
        <v>5285882</v>
      </c>
      <c r="K6" s="47">
        <v>1114</v>
      </c>
      <c r="L6" s="44">
        <v>819896</v>
      </c>
      <c r="M6" s="47"/>
      <c r="N6" s="44"/>
      <c r="O6" s="44"/>
      <c r="P6" s="44"/>
    </row>
    <row r="7" spans="1:22" x14ac:dyDescent="0.25">
      <c r="A7" s="18">
        <v>3</v>
      </c>
      <c r="B7" s="19">
        <v>3</v>
      </c>
      <c r="C7" s="4" t="s">
        <v>9</v>
      </c>
      <c r="D7" s="5" t="s">
        <v>10</v>
      </c>
      <c r="E7" s="44">
        <v>18645</v>
      </c>
      <c r="F7" s="44">
        <v>19694213</v>
      </c>
      <c r="G7" s="47"/>
      <c r="H7" s="44"/>
      <c r="I7" s="47"/>
      <c r="J7" s="44"/>
      <c r="K7" s="47"/>
      <c r="L7" s="44"/>
      <c r="M7" s="47"/>
      <c r="N7" s="44"/>
      <c r="O7" s="44"/>
      <c r="P7" s="44"/>
    </row>
    <row r="8" spans="1:22" ht="22.5" x14ac:dyDescent="0.25">
      <c r="A8" s="18">
        <v>4</v>
      </c>
      <c r="B8" s="19">
        <v>4</v>
      </c>
      <c r="C8" s="4" t="s">
        <v>11</v>
      </c>
      <c r="D8" s="5" t="s">
        <v>12</v>
      </c>
      <c r="E8" s="44">
        <v>1000</v>
      </c>
      <c r="F8" s="44">
        <v>5752470</v>
      </c>
      <c r="G8" s="47"/>
      <c r="H8" s="44"/>
      <c r="I8" s="47"/>
      <c r="J8" s="44"/>
      <c r="K8" s="47"/>
      <c r="L8" s="44"/>
      <c r="M8" s="47"/>
      <c r="N8" s="44"/>
      <c r="O8" s="44"/>
      <c r="P8" s="44"/>
    </row>
    <row r="9" spans="1:22" ht="22.5" x14ac:dyDescent="0.25">
      <c r="A9" s="18">
        <v>5</v>
      </c>
      <c r="B9" s="19">
        <v>6</v>
      </c>
      <c r="C9" s="4" t="s">
        <v>13</v>
      </c>
      <c r="D9" s="5" t="s">
        <v>14</v>
      </c>
      <c r="E9" s="44">
        <v>36779</v>
      </c>
      <c r="F9" s="44">
        <v>60980481</v>
      </c>
      <c r="G9" s="47"/>
      <c r="H9" s="44"/>
      <c r="I9" s="47"/>
      <c r="J9" s="44"/>
      <c r="K9" s="47"/>
      <c r="L9" s="44"/>
      <c r="M9" s="47"/>
      <c r="N9" s="44"/>
      <c r="O9" s="44"/>
      <c r="P9" s="44"/>
    </row>
    <row r="10" spans="1:22" ht="22.5" x14ac:dyDescent="0.25">
      <c r="A10" s="18">
        <v>6</v>
      </c>
      <c r="B10" s="19">
        <v>7</v>
      </c>
      <c r="C10" s="4" t="s">
        <v>15</v>
      </c>
      <c r="D10" s="5" t="s">
        <v>16</v>
      </c>
      <c r="E10" s="44">
        <v>22600</v>
      </c>
      <c r="F10" s="44">
        <v>33419260</v>
      </c>
      <c r="G10" s="47"/>
      <c r="H10" s="44"/>
      <c r="I10" s="47"/>
      <c r="J10" s="44"/>
      <c r="K10" s="47"/>
      <c r="L10" s="44"/>
      <c r="M10" s="47"/>
      <c r="N10" s="44"/>
      <c r="O10" s="44"/>
      <c r="P10" s="44"/>
    </row>
    <row r="11" spans="1:22" ht="22.5" x14ac:dyDescent="0.25">
      <c r="A11" s="18">
        <v>7</v>
      </c>
      <c r="B11" s="19">
        <v>8</v>
      </c>
      <c r="C11" s="4" t="s">
        <v>17</v>
      </c>
      <c r="D11" s="5" t="s">
        <v>18</v>
      </c>
      <c r="E11" s="44">
        <v>5900</v>
      </c>
      <c r="F11" s="44">
        <v>4008814</v>
      </c>
      <c r="G11" s="47"/>
      <c r="H11" s="44"/>
      <c r="I11" s="47"/>
      <c r="J11" s="44"/>
      <c r="K11" s="47"/>
      <c r="L11" s="44"/>
      <c r="M11" s="47"/>
      <c r="N11" s="44"/>
      <c r="O11" s="44"/>
      <c r="P11" s="44"/>
    </row>
    <row r="12" spans="1:22" ht="14.25" customHeight="1" x14ac:dyDescent="0.25">
      <c r="A12" s="18">
        <v>8</v>
      </c>
      <c r="B12" s="19">
        <v>9</v>
      </c>
      <c r="C12" s="4" t="s">
        <v>19</v>
      </c>
      <c r="D12" s="5" t="s">
        <v>20</v>
      </c>
      <c r="E12" s="44"/>
      <c r="F12" s="44"/>
      <c r="G12" s="47"/>
      <c r="H12" s="44"/>
      <c r="I12" s="47">
        <v>1321</v>
      </c>
      <c r="J12" s="44">
        <v>848600</v>
      </c>
      <c r="K12" s="47">
        <v>322</v>
      </c>
      <c r="L12" s="44">
        <v>237220</v>
      </c>
      <c r="M12" s="47"/>
      <c r="N12" s="44"/>
      <c r="O12" s="44"/>
      <c r="P12" s="44"/>
    </row>
    <row r="13" spans="1:22" ht="22.5" x14ac:dyDescent="0.25">
      <c r="A13" s="18">
        <v>9</v>
      </c>
      <c r="B13" s="19">
        <v>10</v>
      </c>
      <c r="C13" s="4" t="s">
        <v>21</v>
      </c>
      <c r="D13" s="5" t="s">
        <v>22</v>
      </c>
      <c r="E13" s="44">
        <v>1100</v>
      </c>
      <c r="F13" s="44">
        <v>619256</v>
      </c>
      <c r="G13" s="47"/>
      <c r="H13" s="44"/>
      <c r="I13" s="47"/>
      <c r="J13" s="44"/>
      <c r="K13" s="47"/>
      <c r="L13" s="44"/>
      <c r="M13" s="47"/>
      <c r="N13" s="44"/>
      <c r="O13" s="44"/>
      <c r="P13" s="44"/>
    </row>
    <row r="14" spans="1:22" x14ac:dyDescent="0.25">
      <c r="A14" s="18">
        <v>10</v>
      </c>
      <c r="B14" s="19">
        <v>12</v>
      </c>
      <c r="C14" s="4" t="s">
        <v>23</v>
      </c>
      <c r="D14" s="5" t="s">
        <v>24</v>
      </c>
      <c r="E14" s="44">
        <v>877</v>
      </c>
      <c r="F14" s="44">
        <v>25653354</v>
      </c>
      <c r="G14" s="47"/>
      <c r="H14" s="44"/>
      <c r="I14" s="47">
        <v>29604</v>
      </c>
      <c r="J14" s="44">
        <v>23332467</v>
      </c>
      <c r="K14" s="47">
        <v>4981</v>
      </c>
      <c r="L14" s="44">
        <v>3668787</v>
      </c>
      <c r="M14" s="47"/>
      <c r="N14" s="44"/>
      <c r="O14" s="44"/>
      <c r="P14" s="44"/>
    </row>
    <row r="15" spans="1:22" x14ac:dyDescent="0.25">
      <c r="A15" s="18">
        <v>11</v>
      </c>
      <c r="B15" s="19">
        <v>13</v>
      </c>
      <c r="C15" s="4" t="s">
        <v>25</v>
      </c>
      <c r="D15" s="5" t="s">
        <v>26</v>
      </c>
      <c r="E15" s="44">
        <v>1870</v>
      </c>
      <c r="F15" s="44">
        <v>8258323</v>
      </c>
      <c r="G15" s="47"/>
      <c r="H15" s="44"/>
      <c r="I15" s="47"/>
      <c r="J15" s="44"/>
      <c r="K15" s="47"/>
      <c r="L15" s="44"/>
      <c r="M15" s="47"/>
      <c r="N15" s="44"/>
      <c r="O15" s="44"/>
      <c r="P15" s="44"/>
    </row>
    <row r="16" spans="1:22" x14ac:dyDescent="0.25">
      <c r="A16" s="18">
        <v>12</v>
      </c>
      <c r="B16" s="19">
        <v>14</v>
      </c>
      <c r="C16" s="4" t="s">
        <v>27</v>
      </c>
      <c r="D16" s="5" t="s">
        <v>28</v>
      </c>
      <c r="E16" s="44"/>
      <c r="F16" s="44"/>
      <c r="G16" s="47"/>
      <c r="H16" s="44"/>
      <c r="I16" s="47">
        <v>30786</v>
      </c>
      <c r="J16" s="44">
        <v>23915076</v>
      </c>
      <c r="K16" s="47">
        <v>5457</v>
      </c>
      <c r="L16" s="44">
        <v>4020107</v>
      </c>
      <c r="M16" s="47">
        <v>3180</v>
      </c>
      <c r="N16" s="44">
        <v>8604988</v>
      </c>
      <c r="O16" s="44"/>
      <c r="P16" s="44"/>
    </row>
    <row r="17" spans="1:16" x14ac:dyDescent="0.25">
      <c r="A17" s="18">
        <v>13</v>
      </c>
      <c r="B17" s="19">
        <v>15</v>
      </c>
      <c r="C17" s="4" t="s">
        <v>29</v>
      </c>
      <c r="D17" s="5" t="s">
        <v>30</v>
      </c>
      <c r="E17" s="44"/>
      <c r="F17" s="44"/>
      <c r="G17" s="47"/>
      <c r="H17" s="44"/>
      <c r="I17" s="47"/>
      <c r="J17" s="44"/>
      <c r="K17" s="47"/>
      <c r="L17" s="44"/>
      <c r="M17" s="47"/>
      <c r="N17" s="44"/>
      <c r="O17" s="44"/>
      <c r="P17" s="44"/>
    </row>
    <row r="18" spans="1:16" x14ac:dyDescent="0.25">
      <c r="A18" s="18">
        <v>14</v>
      </c>
      <c r="B18" s="19">
        <v>16</v>
      </c>
      <c r="C18" s="4" t="s">
        <v>31</v>
      </c>
      <c r="D18" s="5" t="s">
        <v>32</v>
      </c>
      <c r="E18" s="44">
        <v>600</v>
      </c>
      <c r="F18" s="44">
        <v>497994</v>
      </c>
      <c r="G18" s="47">
        <v>7500</v>
      </c>
      <c r="H18" s="44">
        <v>5089215</v>
      </c>
      <c r="I18" s="47">
        <v>20884</v>
      </c>
      <c r="J18" s="44">
        <v>16425572</v>
      </c>
      <c r="K18" s="47">
        <v>3484</v>
      </c>
      <c r="L18" s="44">
        <v>2567474</v>
      </c>
      <c r="M18" s="47">
        <v>60455</v>
      </c>
      <c r="N18" s="44">
        <v>88510325</v>
      </c>
      <c r="O18" s="44"/>
      <c r="P18" s="44"/>
    </row>
    <row r="19" spans="1:16" x14ac:dyDescent="0.25">
      <c r="A19" s="18">
        <v>15</v>
      </c>
      <c r="B19" s="19">
        <v>17</v>
      </c>
      <c r="C19" s="4" t="s">
        <v>33</v>
      </c>
      <c r="D19" s="5" t="s">
        <v>34</v>
      </c>
      <c r="E19" s="44"/>
      <c r="F19" s="44"/>
      <c r="G19" s="47"/>
      <c r="H19" s="44"/>
      <c r="I19" s="47">
        <v>24873</v>
      </c>
      <c r="J19" s="44">
        <v>19897029</v>
      </c>
      <c r="K19" s="47">
        <v>4270</v>
      </c>
      <c r="L19" s="44">
        <v>3145190</v>
      </c>
      <c r="M19" s="47">
        <v>31782</v>
      </c>
      <c r="N19" s="44">
        <v>49728628</v>
      </c>
      <c r="O19" s="44"/>
      <c r="P19" s="44"/>
    </row>
    <row r="20" spans="1:16" x14ac:dyDescent="0.25">
      <c r="A20" s="18">
        <v>16</v>
      </c>
      <c r="B20" s="19">
        <v>18</v>
      </c>
      <c r="C20" s="4" t="s">
        <v>35</v>
      </c>
      <c r="D20" s="5" t="s">
        <v>36</v>
      </c>
      <c r="E20" s="44"/>
      <c r="F20" s="44"/>
      <c r="G20" s="47"/>
      <c r="H20" s="44"/>
      <c r="I20" s="47"/>
      <c r="J20" s="44"/>
      <c r="K20" s="47"/>
      <c r="L20" s="44"/>
      <c r="M20" s="47"/>
      <c r="N20" s="44"/>
      <c r="O20" s="44"/>
      <c r="P20" s="44"/>
    </row>
    <row r="21" spans="1:16" x14ac:dyDescent="0.25">
      <c r="A21" s="18">
        <v>17</v>
      </c>
      <c r="B21" s="19">
        <v>19</v>
      </c>
      <c r="C21" s="4" t="s">
        <v>37</v>
      </c>
      <c r="D21" s="5" t="s">
        <v>38</v>
      </c>
      <c r="E21" s="44">
        <v>2080</v>
      </c>
      <c r="F21" s="44">
        <v>4740682</v>
      </c>
      <c r="G21" s="47">
        <v>7500</v>
      </c>
      <c r="H21" s="44">
        <v>6433500</v>
      </c>
      <c r="I21" s="47">
        <v>580</v>
      </c>
      <c r="J21" s="44">
        <v>413645</v>
      </c>
      <c r="K21" s="47">
        <v>82</v>
      </c>
      <c r="L21" s="44">
        <v>60432</v>
      </c>
      <c r="M21" s="47">
        <v>78703</v>
      </c>
      <c r="N21" s="44">
        <v>116830496</v>
      </c>
      <c r="O21" s="44"/>
      <c r="P21" s="44"/>
    </row>
    <row r="22" spans="1:16" ht="13.5" customHeight="1" x14ac:dyDescent="0.25">
      <c r="A22" s="18">
        <v>18</v>
      </c>
      <c r="B22" s="19">
        <v>20</v>
      </c>
      <c r="C22" s="4" t="s">
        <v>39</v>
      </c>
      <c r="D22" s="5" t="s">
        <v>40</v>
      </c>
      <c r="E22" s="44"/>
      <c r="F22" s="44"/>
      <c r="G22" s="47"/>
      <c r="H22" s="44"/>
      <c r="I22" s="47"/>
      <c r="J22" s="44"/>
      <c r="K22" s="47"/>
      <c r="L22" s="44"/>
      <c r="M22" s="47"/>
      <c r="N22" s="44"/>
      <c r="O22" s="44"/>
      <c r="P22" s="44"/>
    </row>
    <row r="23" spans="1:16" ht="14.25" customHeight="1" x14ac:dyDescent="0.25">
      <c r="A23" s="18">
        <v>19</v>
      </c>
      <c r="B23" s="19">
        <v>21</v>
      </c>
      <c r="C23" s="4" t="s">
        <v>41</v>
      </c>
      <c r="D23" s="5" t="s">
        <v>42</v>
      </c>
      <c r="E23" s="44"/>
      <c r="F23" s="44"/>
      <c r="G23" s="47">
        <v>7500</v>
      </c>
      <c r="H23" s="44">
        <v>5089215</v>
      </c>
      <c r="I23" s="47">
        <v>36743</v>
      </c>
      <c r="J23" s="44">
        <v>29271096</v>
      </c>
      <c r="K23" s="47">
        <v>6403</v>
      </c>
      <c r="L23" s="44">
        <v>4715981</v>
      </c>
      <c r="M23" s="47">
        <v>34523</v>
      </c>
      <c r="N23" s="44">
        <v>48404673</v>
      </c>
      <c r="O23" s="44"/>
      <c r="P23" s="44"/>
    </row>
    <row r="24" spans="1:16" ht="22.5" x14ac:dyDescent="0.25">
      <c r="A24" s="18">
        <v>20</v>
      </c>
      <c r="B24" s="19">
        <v>22</v>
      </c>
      <c r="C24" s="4" t="s">
        <v>43</v>
      </c>
      <c r="D24" s="5" t="s">
        <v>44</v>
      </c>
      <c r="E24" s="44">
        <v>2100</v>
      </c>
      <c r="F24" s="44">
        <v>12649503</v>
      </c>
      <c r="G24" s="47"/>
      <c r="H24" s="44"/>
      <c r="I24" s="47"/>
      <c r="J24" s="44"/>
      <c r="K24" s="47"/>
      <c r="L24" s="44"/>
      <c r="M24" s="47"/>
      <c r="N24" s="44"/>
      <c r="O24" s="44"/>
      <c r="P24" s="44"/>
    </row>
    <row r="25" spans="1:16" ht="22.5" x14ac:dyDescent="0.25">
      <c r="A25" s="18">
        <v>21</v>
      </c>
      <c r="B25" s="19">
        <v>25</v>
      </c>
      <c r="C25" s="4" t="s">
        <v>45</v>
      </c>
      <c r="D25" s="5" t="s">
        <v>46</v>
      </c>
      <c r="E25" s="44"/>
      <c r="F25" s="44"/>
      <c r="G25" s="47">
        <v>7500</v>
      </c>
      <c r="H25" s="44">
        <v>5089215</v>
      </c>
      <c r="I25" s="47"/>
      <c r="J25" s="44"/>
      <c r="K25" s="47"/>
      <c r="L25" s="44"/>
      <c r="M25" s="47"/>
      <c r="N25" s="44"/>
      <c r="O25" s="44"/>
      <c r="P25" s="44"/>
    </row>
    <row r="26" spans="1:16" ht="22.5" x14ac:dyDescent="0.25">
      <c r="A26" s="18">
        <v>22</v>
      </c>
      <c r="B26" s="19">
        <v>26</v>
      </c>
      <c r="C26" s="4" t="s">
        <v>47</v>
      </c>
      <c r="D26" s="5" t="s">
        <v>48</v>
      </c>
      <c r="E26" s="44"/>
      <c r="F26" s="44"/>
      <c r="G26" s="47"/>
      <c r="H26" s="44"/>
      <c r="I26" s="47"/>
      <c r="J26" s="44"/>
      <c r="K26" s="47"/>
      <c r="L26" s="44"/>
      <c r="M26" s="47"/>
      <c r="N26" s="44"/>
      <c r="O26" s="44">
        <v>191516</v>
      </c>
      <c r="P26" s="44">
        <v>458635137</v>
      </c>
    </row>
    <row r="27" spans="1:16" x14ac:dyDescent="0.25">
      <c r="A27" s="18">
        <v>23</v>
      </c>
      <c r="B27" s="19">
        <v>27</v>
      </c>
      <c r="C27" s="4" t="s">
        <v>49</v>
      </c>
      <c r="D27" s="5" t="s">
        <v>50</v>
      </c>
      <c r="E27" s="44"/>
      <c r="F27" s="44"/>
      <c r="G27" s="47">
        <v>7500</v>
      </c>
      <c r="H27" s="44">
        <v>5089215</v>
      </c>
      <c r="I27" s="47">
        <v>17211</v>
      </c>
      <c r="J27" s="44">
        <v>13467625</v>
      </c>
      <c r="K27" s="47">
        <v>2819</v>
      </c>
      <c r="L27" s="44">
        <v>2076349</v>
      </c>
      <c r="M27" s="47">
        <v>13558</v>
      </c>
      <c r="N27" s="44">
        <v>21566783</v>
      </c>
      <c r="O27" s="44"/>
      <c r="P27" s="44"/>
    </row>
    <row r="28" spans="1:16" x14ac:dyDescent="0.25">
      <c r="A28" s="18">
        <v>24</v>
      </c>
      <c r="B28" s="19">
        <v>28</v>
      </c>
      <c r="C28" s="4" t="s">
        <v>51</v>
      </c>
      <c r="D28" s="5" t="s">
        <v>52</v>
      </c>
      <c r="E28" s="44"/>
      <c r="F28" s="44"/>
      <c r="G28" s="47"/>
      <c r="H28" s="44"/>
      <c r="I28" s="47">
        <v>7561</v>
      </c>
      <c r="J28" s="44">
        <v>5930728</v>
      </c>
      <c r="K28" s="47">
        <v>1275</v>
      </c>
      <c r="L28" s="44">
        <v>940310</v>
      </c>
      <c r="M28" s="47"/>
      <c r="N28" s="44"/>
      <c r="O28" s="44"/>
      <c r="P28" s="44"/>
    </row>
    <row r="29" spans="1:16" x14ac:dyDescent="0.25">
      <c r="A29" s="18">
        <v>25</v>
      </c>
      <c r="B29" s="19">
        <v>29</v>
      </c>
      <c r="C29" s="4" t="s">
        <v>53</v>
      </c>
      <c r="D29" s="5" t="s">
        <v>54</v>
      </c>
      <c r="E29" s="44"/>
      <c r="F29" s="44"/>
      <c r="G29" s="47"/>
      <c r="H29" s="44"/>
      <c r="I29" s="47">
        <v>16187</v>
      </c>
      <c r="J29" s="44">
        <v>12817842</v>
      </c>
      <c r="K29" s="47">
        <v>2685</v>
      </c>
      <c r="L29" s="44">
        <v>1978033</v>
      </c>
      <c r="M29" s="47"/>
      <c r="N29" s="44"/>
      <c r="O29" s="44"/>
      <c r="P29" s="44"/>
    </row>
    <row r="30" spans="1:16" x14ac:dyDescent="0.25">
      <c r="A30" s="18">
        <v>26</v>
      </c>
      <c r="B30" s="19">
        <v>30</v>
      </c>
      <c r="C30" s="4" t="s">
        <v>55</v>
      </c>
      <c r="D30" s="5" t="s">
        <v>56</v>
      </c>
      <c r="E30" s="44"/>
      <c r="F30" s="44"/>
      <c r="G30" s="47"/>
      <c r="H30" s="44"/>
      <c r="I30" s="47">
        <v>13702</v>
      </c>
      <c r="J30" s="44">
        <v>10810577</v>
      </c>
      <c r="K30" s="47">
        <v>2360</v>
      </c>
      <c r="L30" s="44">
        <v>1738559</v>
      </c>
      <c r="M30" s="47"/>
      <c r="N30" s="44"/>
      <c r="O30" s="44"/>
      <c r="P30" s="44"/>
    </row>
    <row r="31" spans="1:16" x14ac:dyDescent="0.25">
      <c r="A31" s="18">
        <v>27</v>
      </c>
      <c r="B31" s="19">
        <v>31</v>
      </c>
      <c r="C31" s="4" t="s">
        <v>57</v>
      </c>
      <c r="D31" s="5" t="s">
        <v>58</v>
      </c>
      <c r="E31" s="44">
        <v>1535</v>
      </c>
      <c r="F31" s="44">
        <v>1327650</v>
      </c>
      <c r="G31" s="47"/>
      <c r="H31" s="44"/>
      <c r="I31" s="47"/>
      <c r="J31" s="44"/>
      <c r="K31" s="47"/>
      <c r="L31" s="44"/>
      <c r="M31" s="47">
        <v>45843</v>
      </c>
      <c r="N31" s="44">
        <v>71044839</v>
      </c>
      <c r="O31" s="44"/>
      <c r="P31" s="44"/>
    </row>
    <row r="32" spans="1:16" ht="22.5" x14ac:dyDescent="0.25">
      <c r="A32" s="18">
        <v>28</v>
      </c>
      <c r="B32" s="19">
        <v>34</v>
      </c>
      <c r="C32" s="4" t="s">
        <v>59</v>
      </c>
      <c r="D32" s="5" t="s">
        <v>60</v>
      </c>
      <c r="E32" s="44"/>
      <c r="F32" s="44"/>
      <c r="G32" s="47"/>
      <c r="H32" s="44"/>
      <c r="I32" s="47"/>
      <c r="J32" s="44"/>
      <c r="K32" s="47"/>
      <c r="L32" s="44"/>
      <c r="M32" s="47"/>
      <c r="N32" s="44"/>
      <c r="O32" s="44">
        <v>68333</v>
      </c>
      <c r="P32" s="44">
        <v>170585419</v>
      </c>
    </row>
    <row r="33" spans="1:16" ht="33.75" x14ac:dyDescent="0.25">
      <c r="A33" s="18">
        <v>29</v>
      </c>
      <c r="B33" s="19">
        <v>35</v>
      </c>
      <c r="C33" s="4" t="s">
        <v>61</v>
      </c>
      <c r="D33" s="5" t="s">
        <v>62</v>
      </c>
      <c r="E33" s="44">
        <v>596</v>
      </c>
      <c r="F33" s="44">
        <v>49867426</v>
      </c>
      <c r="G33" s="47">
        <v>7500</v>
      </c>
      <c r="H33" s="44">
        <v>5089215</v>
      </c>
      <c r="I33" s="47">
        <v>27050</v>
      </c>
      <c r="J33" s="44">
        <v>21366927</v>
      </c>
      <c r="K33" s="47">
        <v>4539</v>
      </c>
      <c r="L33" s="44">
        <v>3344076</v>
      </c>
      <c r="M33" s="47"/>
      <c r="N33" s="44"/>
      <c r="O33" s="44">
        <v>28428</v>
      </c>
      <c r="P33" s="44">
        <v>70087632</v>
      </c>
    </row>
    <row r="34" spans="1:16" x14ac:dyDescent="0.25">
      <c r="A34" s="18">
        <v>30</v>
      </c>
      <c r="B34" s="19">
        <v>37</v>
      </c>
      <c r="C34" s="4" t="s">
        <v>63</v>
      </c>
      <c r="D34" s="5" t="s">
        <v>64</v>
      </c>
      <c r="E34" s="44"/>
      <c r="F34" s="44"/>
      <c r="G34" s="47"/>
      <c r="H34" s="44"/>
      <c r="I34" s="47"/>
      <c r="J34" s="44"/>
      <c r="K34" s="47"/>
      <c r="L34" s="44"/>
      <c r="M34" s="47">
        <v>26701</v>
      </c>
      <c r="N34" s="44">
        <v>41686133</v>
      </c>
      <c r="O34" s="44"/>
      <c r="P34" s="44"/>
    </row>
    <row r="35" spans="1:16" x14ac:dyDescent="0.25">
      <c r="A35" s="18">
        <v>31</v>
      </c>
      <c r="B35" s="19">
        <v>40</v>
      </c>
      <c r="C35" s="4" t="s">
        <v>65</v>
      </c>
      <c r="D35" s="5" t="s">
        <v>66</v>
      </c>
      <c r="E35" s="44">
        <v>242</v>
      </c>
      <c r="F35" s="44">
        <v>20426713</v>
      </c>
      <c r="G35" s="47"/>
      <c r="H35" s="44"/>
      <c r="I35" s="47">
        <v>7853</v>
      </c>
      <c r="J35" s="44">
        <v>6092275</v>
      </c>
      <c r="K35" s="47">
        <v>1278</v>
      </c>
      <c r="L35" s="44">
        <v>942114</v>
      </c>
      <c r="M35" s="47">
        <v>6744</v>
      </c>
      <c r="N35" s="44">
        <v>10499206</v>
      </c>
      <c r="O35" s="44">
        <v>7900</v>
      </c>
      <c r="P35" s="44">
        <v>20579393</v>
      </c>
    </row>
    <row r="36" spans="1:16" x14ac:dyDescent="0.25">
      <c r="A36" s="18">
        <v>32</v>
      </c>
      <c r="B36" s="19">
        <v>43</v>
      </c>
      <c r="C36" s="4" t="s">
        <v>67</v>
      </c>
      <c r="D36" s="5" t="s">
        <v>68</v>
      </c>
      <c r="E36" s="44">
        <v>953</v>
      </c>
      <c r="F36" s="44">
        <v>23137612</v>
      </c>
      <c r="G36" s="47"/>
      <c r="H36" s="44"/>
      <c r="I36" s="47">
        <v>7512</v>
      </c>
      <c r="J36" s="44">
        <v>5822519</v>
      </c>
      <c r="K36" s="47">
        <v>1245</v>
      </c>
      <c r="L36" s="44">
        <v>916408</v>
      </c>
      <c r="M36" s="47">
        <v>8441</v>
      </c>
      <c r="N36" s="44">
        <v>12967519</v>
      </c>
      <c r="O36" s="44">
        <v>8516</v>
      </c>
      <c r="P36" s="44">
        <v>20996308</v>
      </c>
    </row>
    <row r="37" spans="1:16" x14ac:dyDescent="0.25">
      <c r="A37" s="18">
        <v>33</v>
      </c>
      <c r="B37" s="19">
        <v>45</v>
      </c>
      <c r="C37" s="4" t="s">
        <v>69</v>
      </c>
      <c r="D37" s="5" t="s">
        <v>70</v>
      </c>
      <c r="E37" s="44"/>
      <c r="F37" s="44"/>
      <c r="G37" s="47"/>
      <c r="H37" s="44"/>
      <c r="I37" s="47">
        <v>10982</v>
      </c>
      <c r="J37" s="44">
        <v>8525211</v>
      </c>
      <c r="K37" s="47">
        <v>1792</v>
      </c>
      <c r="L37" s="44">
        <v>1320042</v>
      </c>
      <c r="M37" s="47">
        <v>11252</v>
      </c>
      <c r="N37" s="44">
        <v>17440308</v>
      </c>
      <c r="O37" s="44">
        <v>12381</v>
      </c>
      <c r="P37" s="44">
        <v>30525249</v>
      </c>
    </row>
    <row r="38" spans="1:16" ht="33.75" x14ac:dyDescent="0.25">
      <c r="A38" s="18">
        <v>34</v>
      </c>
      <c r="B38" s="19">
        <v>47</v>
      </c>
      <c r="C38" s="4" t="s">
        <v>71</v>
      </c>
      <c r="D38" s="5" t="s">
        <v>72</v>
      </c>
      <c r="E38" s="44">
        <v>3858</v>
      </c>
      <c r="F38" s="44">
        <v>74048159</v>
      </c>
      <c r="G38" s="47">
        <v>15000</v>
      </c>
      <c r="H38" s="44">
        <v>11522715</v>
      </c>
      <c r="I38" s="47">
        <v>34318</v>
      </c>
      <c r="J38" s="44">
        <v>25432323</v>
      </c>
      <c r="K38" s="47">
        <v>5112</v>
      </c>
      <c r="L38" s="44">
        <v>3765749</v>
      </c>
      <c r="M38" s="47">
        <v>34056</v>
      </c>
      <c r="N38" s="44">
        <v>53938705</v>
      </c>
      <c r="O38" s="44">
        <v>36671</v>
      </c>
      <c r="P38" s="44">
        <v>87817188</v>
      </c>
    </row>
    <row r="39" spans="1:16" x14ac:dyDescent="0.25">
      <c r="A39" s="18">
        <v>35</v>
      </c>
      <c r="B39" s="19">
        <v>50</v>
      </c>
      <c r="C39" s="4" t="s">
        <v>73</v>
      </c>
      <c r="D39" s="5" t="s">
        <v>74</v>
      </c>
      <c r="E39" s="44"/>
      <c r="F39" s="44"/>
      <c r="G39" s="47"/>
      <c r="H39" s="44"/>
      <c r="I39" s="47">
        <v>6618</v>
      </c>
      <c r="J39" s="44">
        <v>5168481</v>
      </c>
      <c r="K39" s="47">
        <v>1056</v>
      </c>
      <c r="L39" s="44">
        <v>778405</v>
      </c>
      <c r="M39" s="47">
        <v>6042</v>
      </c>
      <c r="N39" s="44">
        <v>10456009</v>
      </c>
      <c r="O39" s="44">
        <v>8681</v>
      </c>
      <c r="P39" s="44">
        <v>22189446</v>
      </c>
    </row>
    <row r="40" spans="1:16" x14ac:dyDescent="0.25">
      <c r="A40" s="18">
        <v>36</v>
      </c>
      <c r="B40" s="19">
        <v>51</v>
      </c>
      <c r="C40" s="4" t="s">
        <v>75</v>
      </c>
      <c r="D40" s="5" t="s">
        <v>76</v>
      </c>
      <c r="E40" s="44"/>
      <c r="F40" s="44"/>
      <c r="G40" s="47"/>
      <c r="H40" s="44"/>
      <c r="I40" s="47">
        <v>5878</v>
      </c>
      <c r="J40" s="44">
        <v>4594614</v>
      </c>
      <c r="K40" s="47">
        <v>940</v>
      </c>
      <c r="L40" s="44">
        <v>692267</v>
      </c>
      <c r="M40" s="47">
        <v>4759</v>
      </c>
      <c r="N40" s="44">
        <v>8063775</v>
      </c>
      <c r="O40" s="44">
        <v>7141</v>
      </c>
      <c r="P40" s="44">
        <v>17101245</v>
      </c>
    </row>
    <row r="41" spans="1:16" x14ac:dyDescent="0.25">
      <c r="A41" s="18">
        <v>37</v>
      </c>
      <c r="B41" s="19">
        <v>52</v>
      </c>
      <c r="C41" s="4" t="s">
        <v>77</v>
      </c>
      <c r="D41" s="5" t="s">
        <v>78</v>
      </c>
      <c r="E41" s="44"/>
      <c r="F41" s="44"/>
      <c r="G41" s="47"/>
      <c r="H41" s="44"/>
      <c r="I41" s="47">
        <v>5890</v>
      </c>
      <c r="J41" s="44">
        <v>4613512</v>
      </c>
      <c r="K41" s="47">
        <v>972</v>
      </c>
      <c r="L41" s="44">
        <v>715267</v>
      </c>
      <c r="M41" s="47">
        <v>5979</v>
      </c>
      <c r="N41" s="44">
        <v>10132270</v>
      </c>
      <c r="O41" s="44">
        <v>7414</v>
      </c>
      <c r="P41" s="44">
        <v>17754655</v>
      </c>
    </row>
    <row r="42" spans="1:16" x14ac:dyDescent="0.25">
      <c r="A42" s="18">
        <v>38</v>
      </c>
      <c r="B42" s="19">
        <v>53</v>
      </c>
      <c r="C42" s="4" t="s">
        <v>79</v>
      </c>
      <c r="D42" s="5" t="s">
        <v>80</v>
      </c>
      <c r="E42" s="44"/>
      <c r="F42" s="44"/>
      <c r="G42" s="47"/>
      <c r="H42" s="44"/>
      <c r="I42" s="47">
        <v>4126</v>
      </c>
      <c r="J42" s="44">
        <v>3186156</v>
      </c>
      <c r="K42" s="47">
        <v>659</v>
      </c>
      <c r="L42" s="44">
        <v>485714</v>
      </c>
      <c r="M42" s="47">
        <v>3533</v>
      </c>
      <c r="N42" s="44">
        <v>5610281</v>
      </c>
      <c r="O42" s="44">
        <v>4340</v>
      </c>
      <c r="P42" s="44">
        <v>10834963</v>
      </c>
    </row>
    <row r="43" spans="1:16" x14ac:dyDescent="0.25">
      <c r="A43" s="18">
        <v>39</v>
      </c>
      <c r="B43" s="19">
        <v>54</v>
      </c>
      <c r="C43" s="4" t="s">
        <v>81</v>
      </c>
      <c r="D43" s="5" t="s">
        <v>82</v>
      </c>
      <c r="E43" s="44"/>
      <c r="F43" s="44"/>
      <c r="G43" s="47"/>
      <c r="H43" s="44"/>
      <c r="I43" s="47">
        <v>5783</v>
      </c>
      <c r="J43" s="44">
        <v>4409912</v>
      </c>
      <c r="K43" s="47">
        <v>923</v>
      </c>
      <c r="L43" s="44">
        <v>679639</v>
      </c>
      <c r="M43" s="47">
        <v>4178</v>
      </c>
      <c r="N43" s="44">
        <v>6894694</v>
      </c>
      <c r="O43" s="44">
        <v>5870</v>
      </c>
      <c r="P43" s="44">
        <v>15005553</v>
      </c>
    </row>
    <row r="44" spans="1:16" x14ac:dyDescent="0.25">
      <c r="A44" s="18">
        <v>40</v>
      </c>
      <c r="B44" s="19">
        <v>55</v>
      </c>
      <c r="C44" s="4" t="s">
        <v>83</v>
      </c>
      <c r="D44" s="5" t="s">
        <v>84</v>
      </c>
      <c r="E44" s="44"/>
      <c r="F44" s="44"/>
      <c r="G44" s="47"/>
      <c r="H44" s="44"/>
      <c r="I44" s="47">
        <v>4670</v>
      </c>
      <c r="J44" s="44">
        <v>3618501</v>
      </c>
      <c r="K44" s="47">
        <v>748</v>
      </c>
      <c r="L44" s="44">
        <v>551107</v>
      </c>
      <c r="M44" s="47">
        <v>4339</v>
      </c>
      <c r="N44" s="44">
        <v>6973697</v>
      </c>
      <c r="O44" s="44">
        <v>4747</v>
      </c>
      <c r="P44" s="44">
        <v>11705149</v>
      </c>
    </row>
    <row r="45" spans="1:16" x14ac:dyDescent="0.25">
      <c r="A45" s="18">
        <v>41</v>
      </c>
      <c r="B45" s="19">
        <v>56</v>
      </c>
      <c r="C45" s="4" t="s">
        <v>85</v>
      </c>
      <c r="D45" s="5" t="s">
        <v>86</v>
      </c>
      <c r="E45" s="44"/>
      <c r="F45" s="44"/>
      <c r="G45" s="47"/>
      <c r="H45" s="44"/>
      <c r="I45" s="47">
        <v>13029</v>
      </c>
      <c r="J45" s="44">
        <v>10208689</v>
      </c>
      <c r="K45" s="47">
        <v>2168</v>
      </c>
      <c r="L45" s="44">
        <v>1596948</v>
      </c>
      <c r="M45" s="47">
        <v>13154</v>
      </c>
      <c r="N45" s="44">
        <v>20921163</v>
      </c>
      <c r="O45" s="44">
        <v>13938</v>
      </c>
      <c r="P45" s="44">
        <v>34364443</v>
      </c>
    </row>
    <row r="46" spans="1:16" x14ac:dyDescent="0.25">
      <c r="A46" s="18">
        <v>42</v>
      </c>
      <c r="B46" s="19">
        <v>57</v>
      </c>
      <c r="C46" s="4" t="s">
        <v>87</v>
      </c>
      <c r="D46" s="5" t="s">
        <v>88</v>
      </c>
      <c r="E46" s="44"/>
      <c r="F46" s="44"/>
      <c r="G46" s="47"/>
      <c r="H46" s="44"/>
      <c r="I46" s="47">
        <v>4114</v>
      </c>
      <c r="J46" s="44">
        <v>3212753</v>
      </c>
      <c r="K46" s="47">
        <v>675</v>
      </c>
      <c r="L46" s="44">
        <v>496989</v>
      </c>
      <c r="M46" s="47">
        <v>3339</v>
      </c>
      <c r="N46" s="44">
        <v>5464405</v>
      </c>
      <c r="O46" s="44">
        <v>4420</v>
      </c>
      <c r="P46" s="44">
        <v>10895808</v>
      </c>
    </row>
    <row r="47" spans="1:16" x14ac:dyDescent="0.25">
      <c r="A47" s="18">
        <v>43</v>
      </c>
      <c r="B47" s="19">
        <v>58</v>
      </c>
      <c r="C47" s="4" t="s">
        <v>89</v>
      </c>
      <c r="D47" s="5" t="s">
        <v>90</v>
      </c>
      <c r="E47" s="44"/>
      <c r="F47" s="44"/>
      <c r="G47" s="47"/>
      <c r="H47" s="44"/>
      <c r="I47" s="47">
        <v>4339</v>
      </c>
      <c r="J47" s="44">
        <v>3442599</v>
      </c>
      <c r="K47" s="47">
        <v>736</v>
      </c>
      <c r="L47" s="44">
        <v>541637</v>
      </c>
      <c r="M47" s="47">
        <v>3434</v>
      </c>
      <c r="N47" s="44">
        <v>6273865</v>
      </c>
      <c r="O47" s="44">
        <v>4703</v>
      </c>
      <c r="P47" s="44">
        <v>11063340</v>
      </c>
    </row>
    <row r="48" spans="1:16" x14ac:dyDescent="0.25">
      <c r="A48" s="18">
        <v>44</v>
      </c>
      <c r="B48" s="19">
        <v>59</v>
      </c>
      <c r="C48" s="4" t="s">
        <v>91</v>
      </c>
      <c r="D48" s="5" t="s">
        <v>92</v>
      </c>
      <c r="E48" s="44"/>
      <c r="F48" s="44"/>
      <c r="G48" s="47"/>
      <c r="H48" s="44"/>
      <c r="I48" s="47">
        <v>6845</v>
      </c>
      <c r="J48" s="44">
        <v>5337868</v>
      </c>
      <c r="K48" s="47">
        <v>1141</v>
      </c>
      <c r="L48" s="44">
        <v>840191</v>
      </c>
      <c r="M48" s="47">
        <v>6915</v>
      </c>
      <c r="N48" s="44">
        <v>11109452</v>
      </c>
      <c r="O48" s="44">
        <v>7645</v>
      </c>
      <c r="P48" s="44">
        <v>19083620</v>
      </c>
    </row>
    <row r="49" spans="1:16" x14ac:dyDescent="0.25">
      <c r="A49" s="18">
        <v>45</v>
      </c>
      <c r="B49" s="19">
        <v>60</v>
      </c>
      <c r="C49" s="4" t="s">
        <v>93</v>
      </c>
      <c r="D49" s="5" t="s">
        <v>94</v>
      </c>
      <c r="E49" s="44"/>
      <c r="F49" s="44"/>
      <c r="G49" s="47"/>
      <c r="H49" s="44"/>
      <c r="I49" s="47">
        <v>4825</v>
      </c>
      <c r="J49" s="44">
        <v>3798608</v>
      </c>
      <c r="K49" s="47">
        <v>794</v>
      </c>
      <c r="L49" s="44">
        <v>584029</v>
      </c>
      <c r="M49" s="47">
        <v>4006</v>
      </c>
      <c r="N49" s="44">
        <v>6671742</v>
      </c>
      <c r="O49" s="44">
        <v>5009</v>
      </c>
      <c r="P49" s="44">
        <v>12349075</v>
      </c>
    </row>
    <row r="50" spans="1:16" x14ac:dyDescent="0.25">
      <c r="A50" s="18">
        <v>46</v>
      </c>
      <c r="B50" s="19">
        <v>61</v>
      </c>
      <c r="C50" s="4" t="s">
        <v>95</v>
      </c>
      <c r="D50" s="5" t="s">
        <v>96</v>
      </c>
      <c r="E50" s="44"/>
      <c r="F50" s="44"/>
      <c r="G50" s="47"/>
      <c r="H50" s="44"/>
      <c r="I50" s="47">
        <v>5326</v>
      </c>
      <c r="J50" s="44">
        <v>4133925</v>
      </c>
      <c r="K50" s="47">
        <v>850</v>
      </c>
      <c r="L50" s="44">
        <v>625971</v>
      </c>
      <c r="M50" s="47">
        <v>4567</v>
      </c>
      <c r="N50" s="44">
        <v>7717490</v>
      </c>
      <c r="O50" s="44">
        <v>6112</v>
      </c>
      <c r="P50" s="44">
        <v>15068044</v>
      </c>
    </row>
    <row r="51" spans="1:16" x14ac:dyDescent="0.25">
      <c r="A51" s="18">
        <v>47</v>
      </c>
      <c r="B51" s="19">
        <v>62</v>
      </c>
      <c r="C51" s="4" t="s">
        <v>97</v>
      </c>
      <c r="D51" s="5" t="s">
        <v>98</v>
      </c>
      <c r="E51" s="44"/>
      <c r="F51" s="44"/>
      <c r="G51" s="47"/>
      <c r="H51" s="44"/>
      <c r="I51" s="47">
        <v>11606</v>
      </c>
      <c r="J51" s="44">
        <v>9021643</v>
      </c>
      <c r="K51" s="47">
        <v>1898</v>
      </c>
      <c r="L51" s="44">
        <v>1398063</v>
      </c>
      <c r="M51" s="47">
        <v>11232</v>
      </c>
      <c r="N51" s="44">
        <v>17989630</v>
      </c>
      <c r="O51" s="48"/>
      <c r="P51" s="46"/>
    </row>
    <row r="52" spans="1:16" ht="22.5" x14ac:dyDescent="0.25">
      <c r="A52" s="18">
        <v>48</v>
      </c>
      <c r="B52" s="19">
        <v>63</v>
      </c>
      <c r="C52" s="4" t="s">
        <v>99</v>
      </c>
      <c r="D52" s="5" t="s">
        <v>100</v>
      </c>
      <c r="E52" s="44"/>
      <c r="F52" s="44"/>
      <c r="G52" s="47"/>
      <c r="H52" s="44"/>
      <c r="I52" s="47"/>
      <c r="J52" s="44"/>
      <c r="K52" s="47"/>
      <c r="L52" s="44"/>
      <c r="M52" s="47"/>
      <c r="N52" s="44"/>
      <c r="O52" s="44">
        <v>11983</v>
      </c>
      <c r="P52" s="44">
        <v>29912601</v>
      </c>
    </row>
    <row r="53" spans="1:16" x14ac:dyDescent="0.25">
      <c r="A53" s="18">
        <v>49</v>
      </c>
      <c r="B53" s="19">
        <v>64</v>
      </c>
      <c r="C53" s="4" t="s">
        <v>101</v>
      </c>
      <c r="D53" s="5" t="s">
        <v>102</v>
      </c>
      <c r="E53" s="44"/>
      <c r="F53" s="44"/>
      <c r="G53" s="47"/>
      <c r="H53" s="44"/>
      <c r="I53" s="47">
        <v>4917</v>
      </c>
      <c r="J53" s="44">
        <v>3828234</v>
      </c>
      <c r="K53" s="47">
        <v>786</v>
      </c>
      <c r="L53" s="44">
        <v>578167</v>
      </c>
      <c r="M53" s="47">
        <v>4132</v>
      </c>
      <c r="N53" s="44">
        <v>6420944</v>
      </c>
      <c r="O53" s="44">
        <v>5022</v>
      </c>
      <c r="P53" s="44">
        <v>12835762</v>
      </c>
    </row>
    <row r="54" spans="1:16" x14ac:dyDescent="0.25">
      <c r="A54" s="18">
        <v>50</v>
      </c>
      <c r="B54" s="19">
        <v>65</v>
      </c>
      <c r="C54" s="4" t="s">
        <v>103</v>
      </c>
      <c r="D54" s="5" t="s">
        <v>104</v>
      </c>
      <c r="E54" s="44"/>
      <c r="F54" s="44"/>
      <c r="G54" s="47"/>
      <c r="H54" s="44"/>
      <c r="I54" s="47">
        <v>3384</v>
      </c>
      <c r="J54" s="44">
        <v>2631713</v>
      </c>
      <c r="K54" s="47">
        <v>541</v>
      </c>
      <c r="L54" s="44">
        <v>398222</v>
      </c>
      <c r="M54" s="47">
        <v>2634</v>
      </c>
      <c r="N54" s="44">
        <v>4406598</v>
      </c>
      <c r="O54" s="44">
        <v>3472</v>
      </c>
      <c r="P54" s="44">
        <v>8875165</v>
      </c>
    </row>
    <row r="55" spans="1:16" x14ac:dyDescent="0.25">
      <c r="A55" s="18">
        <v>51</v>
      </c>
      <c r="B55" s="19">
        <v>66</v>
      </c>
      <c r="C55" s="4" t="s">
        <v>105</v>
      </c>
      <c r="D55" s="5" t="s">
        <v>106</v>
      </c>
      <c r="E55" s="44"/>
      <c r="F55" s="44"/>
      <c r="G55" s="47"/>
      <c r="H55" s="44"/>
      <c r="I55" s="47">
        <v>8042</v>
      </c>
      <c r="J55" s="44">
        <v>6249959</v>
      </c>
      <c r="K55" s="47">
        <v>1328</v>
      </c>
      <c r="L55" s="44">
        <v>979095</v>
      </c>
      <c r="M55" s="47">
        <v>8630</v>
      </c>
      <c r="N55" s="44">
        <v>13840158</v>
      </c>
      <c r="O55" s="44">
        <v>9108</v>
      </c>
      <c r="P55" s="44">
        <v>21811386</v>
      </c>
    </row>
    <row r="56" spans="1:16" x14ac:dyDescent="0.25">
      <c r="A56" s="18">
        <v>52</v>
      </c>
      <c r="B56" s="19">
        <v>67</v>
      </c>
      <c r="C56" s="4" t="s">
        <v>107</v>
      </c>
      <c r="D56" s="5" t="s">
        <v>108</v>
      </c>
      <c r="E56" s="44"/>
      <c r="F56" s="44"/>
      <c r="G56" s="47"/>
      <c r="H56" s="44"/>
      <c r="I56" s="47">
        <v>9422</v>
      </c>
      <c r="J56" s="44">
        <v>7380147</v>
      </c>
      <c r="K56" s="47">
        <v>1565</v>
      </c>
      <c r="L56" s="44">
        <v>1153176</v>
      </c>
      <c r="M56" s="47">
        <v>9873</v>
      </c>
      <c r="N56" s="44">
        <v>15450712</v>
      </c>
      <c r="O56" s="44">
        <v>10131</v>
      </c>
      <c r="P56" s="108">
        <v>25288807</v>
      </c>
    </row>
    <row r="57" spans="1:16" x14ac:dyDescent="0.25">
      <c r="A57" s="18">
        <v>53</v>
      </c>
      <c r="B57" s="19">
        <v>68</v>
      </c>
      <c r="C57" s="4" t="s">
        <v>109</v>
      </c>
      <c r="D57" s="5" t="s">
        <v>110</v>
      </c>
      <c r="E57" s="44"/>
      <c r="F57" s="44"/>
      <c r="G57" s="47"/>
      <c r="H57" s="44"/>
      <c r="I57" s="47">
        <v>5824</v>
      </c>
      <c r="J57" s="44">
        <v>4503819</v>
      </c>
      <c r="K57" s="47">
        <v>959</v>
      </c>
      <c r="L57" s="44">
        <v>706698</v>
      </c>
      <c r="M57" s="47">
        <v>5467</v>
      </c>
      <c r="N57" s="44">
        <v>8703106</v>
      </c>
      <c r="O57" s="44">
        <v>6205</v>
      </c>
      <c r="P57" s="44">
        <v>15297701</v>
      </c>
    </row>
    <row r="58" spans="1:16" x14ac:dyDescent="0.25">
      <c r="A58" s="18">
        <v>54</v>
      </c>
      <c r="B58" s="19">
        <v>69</v>
      </c>
      <c r="C58" s="4" t="s">
        <v>111</v>
      </c>
      <c r="D58" s="5" t="s">
        <v>112</v>
      </c>
      <c r="E58" s="44">
        <v>3100</v>
      </c>
      <c r="F58" s="44">
        <v>6669250</v>
      </c>
      <c r="G58" s="47"/>
      <c r="H58" s="44"/>
      <c r="I58" s="47">
        <v>21872</v>
      </c>
      <c r="J58" s="44">
        <v>17191349</v>
      </c>
      <c r="K58" s="47">
        <v>3704</v>
      </c>
      <c r="L58" s="44">
        <v>2727575</v>
      </c>
      <c r="M58" s="47">
        <v>30083</v>
      </c>
      <c r="N58" s="44">
        <v>44293127</v>
      </c>
      <c r="O58" s="44">
        <v>25558</v>
      </c>
      <c r="P58" s="44">
        <v>61203137</v>
      </c>
    </row>
    <row r="59" spans="1:16" x14ac:dyDescent="0.25">
      <c r="A59" s="18">
        <v>55</v>
      </c>
      <c r="B59" s="19">
        <v>70</v>
      </c>
      <c r="C59" s="4" t="s">
        <v>113</v>
      </c>
      <c r="D59" s="5" t="s">
        <v>114</v>
      </c>
      <c r="E59" s="44"/>
      <c r="F59" s="44"/>
      <c r="G59" s="47"/>
      <c r="H59" s="44"/>
      <c r="I59" s="47">
        <v>6710</v>
      </c>
      <c r="J59" s="44">
        <v>5271098</v>
      </c>
      <c r="K59" s="47">
        <v>1119</v>
      </c>
      <c r="L59" s="44">
        <v>824857</v>
      </c>
      <c r="M59" s="47">
        <v>8266</v>
      </c>
      <c r="N59" s="44">
        <v>12741207</v>
      </c>
      <c r="O59" s="44">
        <v>7663</v>
      </c>
      <c r="P59" s="44">
        <v>18023721</v>
      </c>
    </row>
    <row r="60" spans="1:16" x14ac:dyDescent="0.25">
      <c r="A60" s="18">
        <v>56</v>
      </c>
      <c r="B60" s="19">
        <v>71</v>
      </c>
      <c r="C60" s="4" t="s">
        <v>115</v>
      </c>
      <c r="D60" s="5" t="s">
        <v>116</v>
      </c>
      <c r="E60" s="44"/>
      <c r="F60" s="44"/>
      <c r="G60" s="47"/>
      <c r="H60" s="44"/>
      <c r="I60" s="47">
        <v>7265</v>
      </c>
      <c r="J60" s="44">
        <v>5659145</v>
      </c>
      <c r="K60" s="47">
        <v>1197</v>
      </c>
      <c r="L60" s="44">
        <v>882132</v>
      </c>
      <c r="M60" s="47">
        <v>6523</v>
      </c>
      <c r="N60" s="44">
        <v>10524373</v>
      </c>
      <c r="O60" s="44">
        <v>7379</v>
      </c>
      <c r="P60" s="44">
        <v>18420408</v>
      </c>
    </row>
    <row r="61" spans="1:16" x14ac:dyDescent="0.25">
      <c r="A61" s="18">
        <v>57</v>
      </c>
      <c r="B61" s="19">
        <v>72</v>
      </c>
      <c r="C61" s="4" t="s">
        <v>117</v>
      </c>
      <c r="D61" s="5" t="s">
        <v>118</v>
      </c>
      <c r="E61" s="44"/>
      <c r="F61" s="44"/>
      <c r="G61" s="47"/>
      <c r="H61" s="44"/>
      <c r="I61" s="47">
        <v>4219</v>
      </c>
      <c r="J61" s="44">
        <v>3239914</v>
      </c>
      <c r="K61" s="47">
        <v>675</v>
      </c>
      <c r="L61" s="44">
        <v>498342</v>
      </c>
      <c r="M61" s="47">
        <v>2842</v>
      </c>
      <c r="N61" s="44">
        <v>4449129</v>
      </c>
      <c r="O61" s="44">
        <v>3969</v>
      </c>
      <c r="P61" s="44">
        <v>10336898</v>
      </c>
    </row>
    <row r="62" spans="1:16" x14ac:dyDescent="0.25">
      <c r="A62" s="18">
        <v>58</v>
      </c>
      <c r="B62" s="19">
        <v>73</v>
      </c>
      <c r="C62" s="4" t="s">
        <v>119</v>
      </c>
      <c r="D62" s="5" t="s">
        <v>120</v>
      </c>
      <c r="E62" s="44"/>
      <c r="F62" s="44"/>
      <c r="G62" s="47"/>
      <c r="H62" s="44"/>
      <c r="I62" s="47">
        <v>6855</v>
      </c>
      <c r="J62" s="44">
        <v>5351620</v>
      </c>
      <c r="K62" s="47">
        <v>1121</v>
      </c>
      <c r="L62" s="44">
        <v>825308</v>
      </c>
      <c r="M62" s="47">
        <v>7079</v>
      </c>
      <c r="N62" s="44">
        <v>11386560</v>
      </c>
      <c r="O62" s="44">
        <v>7765</v>
      </c>
      <c r="P62" s="44">
        <v>19384196</v>
      </c>
    </row>
    <row r="63" spans="1:16" x14ac:dyDescent="0.25">
      <c r="A63" s="18">
        <v>59</v>
      </c>
      <c r="B63" s="19">
        <v>74</v>
      </c>
      <c r="C63" s="4" t="s">
        <v>121</v>
      </c>
      <c r="D63" s="5" t="s">
        <v>122</v>
      </c>
      <c r="E63" s="44"/>
      <c r="F63" s="44"/>
      <c r="G63" s="47"/>
      <c r="H63" s="44"/>
      <c r="I63" s="47">
        <v>10999</v>
      </c>
      <c r="J63" s="44">
        <v>8597212</v>
      </c>
      <c r="K63" s="47">
        <v>1810</v>
      </c>
      <c r="L63" s="44">
        <v>1332669</v>
      </c>
      <c r="M63" s="47">
        <v>11408</v>
      </c>
      <c r="N63" s="44">
        <v>18104459</v>
      </c>
      <c r="O63" s="44">
        <v>11943</v>
      </c>
      <c r="P63" s="44">
        <v>29813904</v>
      </c>
    </row>
    <row r="64" spans="1:16" x14ac:dyDescent="0.25">
      <c r="A64" s="18">
        <v>60</v>
      </c>
      <c r="B64" s="19">
        <v>75</v>
      </c>
      <c r="C64" s="4" t="s">
        <v>123</v>
      </c>
      <c r="D64" s="5" t="s">
        <v>124</v>
      </c>
      <c r="E64" s="44"/>
      <c r="F64" s="44"/>
      <c r="G64" s="47"/>
      <c r="H64" s="44"/>
      <c r="I64" s="47">
        <v>3360</v>
      </c>
      <c r="J64" s="44">
        <v>2644997</v>
      </c>
      <c r="K64" s="47">
        <v>555</v>
      </c>
      <c r="L64" s="44">
        <v>409497</v>
      </c>
      <c r="M64" s="47">
        <v>2936</v>
      </c>
      <c r="N64" s="44">
        <v>4797050</v>
      </c>
      <c r="O64" s="44">
        <v>3785</v>
      </c>
      <c r="P64" s="44">
        <v>9063093</v>
      </c>
    </row>
    <row r="65" spans="1:16" x14ac:dyDescent="0.25">
      <c r="A65" s="18">
        <v>61</v>
      </c>
      <c r="B65" s="19">
        <v>76</v>
      </c>
      <c r="C65" s="4" t="s">
        <v>125</v>
      </c>
      <c r="D65" s="5" t="s">
        <v>126</v>
      </c>
      <c r="E65" s="44"/>
      <c r="F65" s="44"/>
      <c r="G65" s="47"/>
      <c r="H65" s="44"/>
      <c r="I65" s="47">
        <v>3979</v>
      </c>
      <c r="J65" s="44">
        <v>3073921</v>
      </c>
      <c r="K65" s="47">
        <v>641</v>
      </c>
      <c r="L65" s="44">
        <v>471733</v>
      </c>
      <c r="M65" s="47">
        <v>2552</v>
      </c>
      <c r="N65" s="44">
        <v>4303747</v>
      </c>
      <c r="O65" s="44">
        <v>4029</v>
      </c>
      <c r="P65" s="44">
        <v>10058099</v>
      </c>
    </row>
    <row r="66" spans="1:16" x14ac:dyDescent="0.25">
      <c r="A66" s="18">
        <v>62</v>
      </c>
      <c r="B66" s="19">
        <v>77</v>
      </c>
      <c r="C66" s="4" t="s">
        <v>127</v>
      </c>
      <c r="D66" s="5" t="s">
        <v>128</v>
      </c>
      <c r="E66" s="44"/>
      <c r="F66" s="44"/>
      <c r="G66" s="47"/>
      <c r="H66" s="44"/>
      <c r="I66" s="47">
        <v>12753</v>
      </c>
      <c r="J66" s="44">
        <v>9993423</v>
      </c>
      <c r="K66" s="47">
        <v>2097</v>
      </c>
      <c r="L66" s="44">
        <v>1545085</v>
      </c>
      <c r="M66" s="47">
        <v>16576</v>
      </c>
      <c r="N66" s="44">
        <v>25526777</v>
      </c>
      <c r="O66" s="44">
        <v>16201</v>
      </c>
      <c r="P66" s="44">
        <v>38795003</v>
      </c>
    </row>
    <row r="67" spans="1:16" x14ac:dyDescent="0.25">
      <c r="A67" s="18">
        <v>63</v>
      </c>
      <c r="B67" s="19">
        <v>78</v>
      </c>
      <c r="C67" s="4" t="s">
        <v>129</v>
      </c>
      <c r="D67" s="5" t="s">
        <v>130</v>
      </c>
      <c r="E67" s="44"/>
      <c r="F67" s="44"/>
      <c r="G67" s="47"/>
      <c r="H67" s="44"/>
      <c r="I67" s="47">
        <v>12208</v>
      </c>
      <c r="J67" s="44">
        <v>9600282</v>
      </c>
      <c r="K67" s="47">
        <v>2034</v>
      </c>
      <c r="L67" s="44">
        <v>1497731</v>
      </c>
      <c r="M67" s="47">
        <v>11936</v>
      </c>
      <c r="N67" s="44">
        <v>19070915</v>
      </c>
      <c r="O67" s="44">
        <v>13190</v>
      </c>
      <c r="P67" s="44">
        <v>31584551</v>
      </c>
    </row>
    <row r="68" spans="1:16" x14ac:dyDescent="0.25">
      <c r="A68" s="18">
        <v>64</v>
      </c>
      <c r="B68" s="19">
        <v>79</v>
      </c>
      <c r="C68" s="4" t="s">
        <v>131</v>
      </c>
      <c r="D68" s="5" t="s">
        <v>132</v>
      </c>
      <c r="E68" s="44"/>
      <c r="F68" s="44"/>
      <c r="G68" s="47"/>
      <c r="H68" s="44"/>
      <c r="I68" s="47">
        <v>6590</v>
      </c>
      <c r="J68" s="44">
        <v>5136353</v>
      </c>
      <c r="K68" s="47">
        <v>1093</v>
      </c>
      <c r="L68" s="44">
        <v>806366</v>
      </c>
      <c r="M68" s="47">
        <v>7044</v>
      </c>
      <c r="N68" s="44">
        <v>11065836</v>
      </c>
      <c r="O68" s="44">
        <v>7131</v>
      </c>
      <c r="P68" s="44">
        <v>17582460</v>
      </c>
    </row>
    <row r="69" spans="1:16" x14ac:dyDescent="0.25">
      <c r="A69" s="18">
        <v>65</v>
      </c>
      <c r="B69" s="19">
        <v>80</v>
      </c>
      <c r="C69" s="4" t="s">
        <v>133</v>
      </c>
      <c r="D69" s="5" t="s">
        <v>134</v>
      </c>
      <c r="E69" s="44"/>
      <c r="F69" s="44"/>
      <c r="G69" s="47"/>
      <c r="H69" s="44"/>
      <c r="I69" s="47">
        <v>7411</v>
      </c>
      <c r="J69" s="44">
        <v>5855413</v>
      </c>
      <c r="K69" s="47">
        <v>1231</v>
      </c>
      <c r="L69" s="44">
        <v>906486</v>
      </c>
      <c r="M69" s="47">
        <v>9964</v>
      </c>
      <c r="N69" s="44">
        <v>14814826</v>
      </c>
      <c r="O69" s="44">
        <v>8605</v>
      </c>
      <c r="P69" s="44">
        <v>21215628</v>
      </c>
    </row>
    <row r="70" spans="1:16" x14ac:dyDescent="0.25">
      <c r="A70" s="18">
        <v>66</v>
      </c>
      <c r="B70" s="19">
        <v>81</v>
      </c>
      <c r="C70" s="4" t="s">
        <v>135</v>
      </c>
      <c r="D70" s="5" t="s">
        <v>136</v>
      </c>
      <c r="E70" s="44"/>
      <c r="F70" s="44"/>
      <c r="G70" s="47"/>
      <c r="H70" s="44"/>
      <c r="I70" s="47">
        <v>5734</v>
      </c>
      <c r="J70" s="44">
        <v>4427663</v>
      </c>
      <c r="K70" s="47">
        <v>924</v>
      </c>
      <c r="L70" s="44">
        <v>680090</v>
      </c>
      <c r="M70" s="47">
        <v>4843</v>
      </c>
      <c r="N70" s="44">
        <v>7825430</v>
      </c>
      <c r="O70" s="44">
        <v>5891</v>
      </c>
      <c r="P70" s="44">
        <v>14706568</v>
      </c>
    </row>
    <row r="71" spans="1:16" x14ac:dyDescent="0.25">
      <c r="A71" s="18">
        <v>67</v>
      </c>
      <c r="B71" s="19">
        <v>82</v>
      </c>
      <c r="C71" s="4" t="s">
        <v>137</v>
      </c>
      <c r="D71" s="5" t="s">
        <v>138</v>
      </c>
      <c r="E71" s="44"/>
      <c r="F71" s="44"/>
      <c r="G71" s="47"/>
      <c r="H71" s="44"/>
      <c r="I71" s="47">
        <v>5398</v>
      </c>
      <c r="J71" s="44">
        <v>4228921</v>
      </c>
      <c r="K71" s="47">
        <v>887</v>
      </c>
      <c r="L71" s="44">
        <v>652129</v>
      </c>
      <c r="M71" s="47">
        <v>4593</v>
      </c>
      <c r="N71" s="44">
        <v>7035706</v>
      </c>
      <c r="O71" s="44">
        <v>5200</v>
      </c>
      <c r="P71" s="44">
        <v>13543530</v>
      </c>
    </row>
    <row r="72" spans="1:16" x14ac:dyDescent="0.25">
      <c r="A72" s="18">
        <v>68</v>
      </c>
      <c r="B72" s="19">
        <v>83</v>
      </c>
      <c r="C72" s="4" t="s">
        <v>139</v>
      </c>
      <c r="D72" s="5" t="s">
        <v>140</v>
      </c>
      <c r="E72" s="44"/>
      <c r="F72" s="44"/>
      <c r="G72" s="47"/>
      <c r="H72" s="44"/>
      <c r="I72" s="47">
        <v>7306</v>
      </c>
      <c r="J72" s="44">
        <v>5840114</v>
      </c>
      <c r="K72" s="47">
        <v>1250</v>
      </c>
      <c r="L72" s="44">
        <v>920466</v>
      </c>
      <c r="M72" s="47">
        <v>8784</v>
      </c>
      <c r="N72" s="44">
        <v>14191565</v>
      </c>
      <c r="O72" s="44">
        <v>8299</v>
      </c>
      <c r="P72" s="44">
        <v>19520061</v>
      </c>
    </row>
    <row r="73" spans="1:16" ht="22.5" x14ac:dyDescent="0.25">
      <c r="A73" s="18">
        <v>69</v>
      </c>
      <c r="B73" s="19">
        <v>84</v>
      </c>
      <c r="C73" s="4" t="s">
        <v>141</v>
      </c>
      <c r="D73" s="5" t="s">
        <v>142</v>
      </c>
      <c r="E73" s="44"/>
      <c r="F73" s="44"/>
      <c r="G73" s="47"/>
      <c r="H73" s="44"/>
      <c r="I73" s="47">
        <v>2309</v>
      </c>
      <c r="J73" s="44">
        <v>1424725</v>
      </c>
      <c r="K73" s="47">
        <v>568</v>
      </c>
      <c r="L73" s="44">
        <v>418517</v>
      </c>
      <c r="M73" s="47">
        <v>130</v>
      </c>
      <c r="N73" s="44">
        <v>539021</v>
      </c>
      <c r="O73" s="44"/>
      <c r="P73" s="44"/>
    </row>
    <row r="74" spans="1:16" x14ac:dyDescent="0.25">
      <c r="A74" s="18">
        <v>70</v>
      </c>
      <c r="B74" s="19">
        <v>85</v>
      </c>
      <c r="C74" s="4" t="s">
        <v>143</v>
      </c>
      <c r="D74" s="5" t="s">
        <v>144</v>
      </c>
      <c r="E74" s="44"/>
      <c r="F74" s="44"/>
      <c r="G74" s="47"/>
      <c r="H74" s="44"/>
      <c r="I74" s="47">
        <v>6374</v>
      </c>
      <c r="J74" s="44">
        <v>4873647</v>
      </c>
      <c r="K74" s="47">
        <v>1073</v>
      </c>
      <c r="L74" s="44">
        <v>789229</v>
      </c>
      <c r="M74" s="47">
        <v>116</v>
      </c>
      <c r="N74" s="44">
        <v>491551</v>
      </c>
      <c r="O74" s="44"/>
      <c r="P74" s="44"/>
    </row>
    <row r="75" spans="1:16" x14ac:dyDescent="0.25">
      <c r="A75" s="18">
        <v>71</v>
      </c>
      <c r="B75" s="19">
        <v>86</v>
      </c>
      <c r="C75" s="4" t="s">
        <v>145</v>
      </c>
      <c r="D75" s="5" t="s">
        <v>146</v>
      </c>
      <c r="E75" s="44"/>
      <c r="F75" s="44"/>
      <c r="G75" s="47"/>
      <c r="H75" s="44"/>
      <c r="I75" s="47">
        <v>9313</v>
      </c>
      <c r="J75" s="44">
        <v>7332181</v>
      </c>
      <c r="K75" s="47">
        <v>1539</v>
      </c>
      <c r="L75" s="44">
        <v>1134235</v>
      </c>
      <c r="M75" s="47"/>
      <c r="N75" s="44"/>
      <c r="O75" s="44"/>
      <c r="P75" s="44"/>
    </row>
    <row r="76" spans="1:16" ht="22.5" x14ac:dyDescent="0.25">
      <c r="A76" s="18">
        <v>72</v>
      </c>
      <c r="B76" s="19">
        <v>87</v>
      </c>
      <c r="C76" s="4" t="s">
        <v>147</v>
      </c>
      <c r="D76" s="5" t="s">
        <v>148</v>
      </c>
      <c r="E76" s="44"/>
      <c r="F76" s="44"/>
      <c r="G76" s="47"/>
      <c r="H76" s="44"/>
      <c r="I76" s="47">
        <v>2226</v>
      </c>
      <c r="J76" s="44">
        <v>1740932</v>
      </c>
      <c r="K76" s="47">
        <v>381</v>
      </c>
      <c r="L76" s="44">
        <v>280515</v>
      </c>
      <c r="M76" s="47"/>
      <c r="N76" s="44"/>
      <c r="O76" s="44"/>
      <c r="P76" s="44"/>
    </row>
    <row r="77" spans="1:16" ht="22.5" x14ac:dyDescent="0.25">
      <c r="A77" s="18">
        <v>73</v>
      </c>
      <c r="B77" s="19">
        <v>88</v>
      </c>
      <c r="C77" s="4" t="s">
        <v>149</v>
      </c>
      <c r="D77" s="5" t="s">
        <v>150</v>
      </c>
      <c r="E77" s="44"/>
      <c r="F77" s="44"/>
      <c r="G77" s="47"/>
      <c r="H77" s="44"/>
      <c r="I77" s="47">
        <v>1558</v>
      </c>
      <c r="J77" s="44">
        <v>1201545</v>
      </c>
      <c r="K77" s="47">
        <v>261</v>
      </c>
      <c r="L77" s="44">
        <v>192572</v>
      </c>
      <c r="M77" s="47"/>
      <c r="N77" s="44"/>
      <c r="O77" s="44"/>
      <c r="P77" s="44"/>
    </row>
    <row r="78" spans="1:16" x14ac:dyDescent="0.25">
      <c r="A78" s="18">
        <v>74</v>
      </c>
      <c r="B78" s="19">
        <v>89</v>
      </c>
      <c r="C78" s="4" t="s">
        <v>151</v>
      </c>
      <c r="D78" s="5" t="s">
        <v>152</v>
      </c>
      <c r="E78" s="44"/>
      <c r="F78" s="44"/>
      <c r="G78" s="47"/>
      <c r="H78" s="44"/>
      <c r="I78" s="47"/>
      <c r="J78" s="44"/>
      <c r="K78" s="47"/>
      <c r="L78" s="44"/>
      <c r="M78" s="47"/>
      <c r="N78" s="44"/>
      <c r="O78" s="44"/>
      <c r="P78" s="44"/>
    </row>
    <row r="79" spans="1:16" ht="14.25" customHeight="1" x14ac:dyDescent="0.25">
      <c r="A79" s="18">
        <v>75</v>
      </c>
      <c r="B79" s="19">
        <v>90</v>
      </c>
      <c r="C79" s="4" t="s">
        <v>153</v>
      </c>
      <c r="D79" s="5" t="s">
        <v>154</v>
      </c>
      <c r="E79" s="44"/>
      <c r="F79" s="44"/>
      <c r="G79" s="47"/>
      <c r="H79" s="44"/>
      <c r="I79" s="47"/>
      <c r="J79" s="44"/>
      <c r="K79" s="47"/>
      <c r="L79" s="44"/>
      <c r="M79" s="47"/>
      <c r="N79" s="44"/>
      <c r="O79" s="44"/>
      <c r="P79" s="44"/>
    </row>
    <row r="80" spans="1:16" ht="22.5" x14ac:dyDescent="0.25">
      <c r="A80" s="18">
        <v>76</v>
      </c>
      <c r="B80" s="19">
        <v>91</v>
      </c>
      <c r="C80" s="4" t="s">
        <v>155</v>
      </c>
      <c r="D80" s="5" t="s">
        <v>156</v>
      </c>
      <c r="E80" s="44"/>
      <c r="F80" s="44"/>
      <c r="G80" s="47"/>
      <c r="H80" s="44"/>
      <c r="I80" s="47"/>
      <c r="J80" s="44"/>
      <c r="K80" s="47"/>
      <c r="L80" s="44"/>
      <c r="M80" s="47"/>
      <c r="N80" s="44"/>
      <c r="O80" s="44"/>
      <c r="P80" s="44"/>
    </row>
    <row r="81" spans="1:16" ht="12.75" customHeight="1" x14ac:dyDescent="0.25">
      <c r="A81" s="18">
        <v>77</v>
      </c>
      <c r="B81" s="19">
        <v>93</v>
      </c>
      <c r="C81" s="4">
        <v>560239</v>
      </c>
      <c r="D81" s="49" t="s">
        <v>238</v>
      </c>
      <c r="E81" s="44"/>
      <c r="F81" s="44"/>
      <c r="G81" s="47"/>
      <c r="H81" s="44"/>
      <c r="I81" s="47"/>
      <c r="J81" s="44"/>
      <c r="K81" s="47"/>
      <c r="L81" s="44"/>
      <c r="M81" s="47"/>
      <c r="N81" s="44"/>
      <c r="O81" s="44"/>
      <c r="P81" s="44"/>
    </row>
    <row r="82" spans="1:16" ht="22.5" x14ac:dyDescent="0.25">
      <c r="A82" s="18">
        <v>78</v>
      </c>
      <c r="B82" s="19">
        <v>94</v>
      </c>
      <c r="C82" s="4" t="s">
        <v>157</v>
      </c>
      <c r="D82" s="5" t="s">
        <v>158</v>
      </c>
      <c r="E82" s="44"/>
      <c r="F82" s="44"/>
      <c r="G82" s="47"/>
      <c r="H82" s="44"/>
      <c r="I82" s="47">
        <v>160</v>
      </c>
      <c r="J82" s="44">
        <v>117767</v>
      </c>
      <c r="K82" s="47">
        <v>24</v>
      </c>
      <c r="L82" s="44">
        <v>17138</v>
      </c>
      <c r="M82" s="47"/>
      <c r="N82" s="44"/>
      <c r="O82" s="44"/>
      <c r="P82" s="44"/>
    </row>
    <row r="83" spans="1:16" x14ac:dyDescent="0.25">
      <c r="A83" s="18">
        <v>79</v>
      </c>
      <c r="B83" s="19">
        <v>95</v>
      </c>
      <c r="C83" s="4" t="s">
        <v>159</v>
      </c>
      <c r="D83" s="5" t="s">
        <v>160</v>
      </c>
      <c r="E83" s="44"/>
      <c r="F83" s="44"/>
      <c r="G83" s="47"/>
      <c r="H83" s="44"/>
      <c r="I83" s="47">
        <v>2039</v>
      </c>
      <c r="J83" s="44">
        <v>1511752</v>
      </c>
      <c r="K83" s="47">
        <v>408</v>
      </c>
      <c r="L83" s="44">
        <v>300358</v>
      </c>
      <c r="M83" s="47"/>
      <c r="N83" s="44"/>
      <c r="O83" s="44"/>
      <c r="P83" s="44"/>
    </row>
    <row r="84" spans="1:16" ht="14.25" customHeight="1" x14ac:dyDescent="0.25">
      <c r="A84" s="18">
        <v>80</v>
      </c>
      <c r="B84" s="19">
        <v>96</v>
      </c>
      <c r="C84" s="4" t="s">
        <v>161</v>
      </c>
      <c r="D84" s="5" t="s">
        <v>162</v>
      </c>
      <c r="E84" s="44"/>
      <c r="F84" s="44"/>
      <c r="G84" s="47"/>
      <c r="H84" s="44"/>
      <c r="I84" s="47">
        <v>863</v>
      </c>
      <c r="J84" s="44">
        <v>669906</v>
      </c>
      <c r="K84" s="47">
        <v>129</v>
      </c>
      <c r="L84" s="44">
        <v>95609</v>
      </c>
      <c r="M84" s="47">
        <v>40</v>
      </c>
      <c r="N84" s="44">
        <v>107687</v>
      </c>
      <c r="O84" s="44"/>
      <c r="P84" s="44"/>
    </row>
    <row r="85" spans="1:16" ht="22.5" x14ac:dyDescent="0.25">
      <c r="A85" s="18">
        <v>81</v>
      </c>
      <c r="B85" s="19">
        <v>98</v>
      </c>
      <c r="C85" s="4" t="s">
        <v>163</v>
      </c>
      <c r="D85" s="5" t="s">
        <v>164</v>
      </c>
      <c r="E85" s="44">
        <v>826</v>
      </c>
      <c r="F85" s="44">
        <v>112740344</v>
      </c>
      <c r="G85" s="47"/>
      <c r="H85" s="44"/>
      <c r="I85" s="47"/>
      <c r="J85" s="44"/>
      <c r="K85" s="47"/>
      <c r="L85" s="44"/>
      <c r="M85" s="47"/>
      <c r="N85" s="44"/>
      <c r="O85" s="44"/>
      <c r="P85" s="44"/>
    </row>
    <row r="86" spans="1:16" ht="22.5" x14ac:dyDescent="0.25">
      <c r="A86" s="18">
        <v>82</v>
      </c>
      <c r="B86" s="19">
        <v>99</v>
      </c>
      <c r="C86" s="4" t="s">
        <v>165</v>
      </c>
      <c r="D86" s="5" t="s">
        <v>166</v>
      </c>
      <c r="E86" s="44"/>
      <c r="F86" s="44"/>
      <c r="G86" s="47"/>
      <c r="H86" s="44"/>
      <c r="I86" s="47"/>
      <c r="J86" s="44"/>
      <c r="K86" s="47"/>
      <c r="L86" s="44"/>
      <c r="M86" s="47"/>
      <c r="N86" s="44"/>
      <c r="O86" s="44"/>
      <c r="P86" s="44"/>
    </row>
    <row r="87" spans="1:16" ht="22.5" x14ac:dyDescent="0.25">
      <c r="A87" s="18">
        <v>83</v>
      </c>
      <c r="B87" s="19">
        <v>123</v>
      </c>
      <c r="C87" s="4" t="s">
        <v>167</v>
      </c>
      <c r="D87" s="5" t="s">
        <v>168</v>
      </c>
      <c r="E87" s="44">
        <v>4987</v>
      </c>
      <c r="F87" s="44">
        <v>445145878</v>
      </c>
      <c r="G87" s="47"/>
      <c r="H87" s="44"/>
      <c r="I87" s="47"/>
      <c r="J87" s="44"/>
      <c r="K87" s="47"/>
      <c r="L87" s="44"/>
      <c r="M87" s="47"/>
      <c r="N87" s="44"/>
      <c r="O87" s="44"/>
      <c r="P87" s="44"/>
    </row>
    <row r="88" spans="1:16" x14ac:dyDescent="0.25">
      <c r="A88" s="18">
        <v>84</v>
      </c>
      <c r="B88" s="19">
        <v>142</v>
      </c>
      <c r="C88" s="4">
        <v>560229</v>
      </c>
      <c r="D88" s="5" t="s">
        <v>230</v>
      </c>
      <c r="E88" s="44"/>
      <c r="F88" s="44"/>
      <c r="G88" s="47"/>
      <c r="H88" s="44"/>
      <c r="I88" s="47"/>
      <c r="J88" s="44"/>
      <c r="K88" s="47"/>
      <c r="L88" s="44"/>
      <c r="M88" s="47"/>
      <c r="N88" s="44"/>
      <c r="O88" s="44"/>
      <c r="P88" s="44"/>
    </row>
    <row r="89" spans="1:16" x14ac:dyDescent="0.25">
      <c r="A89" s="18">
        <v>85</v>
      </c>
      <c r="B89" s="19">
        <v>153</v>
      </c>
      <c r="C89" s="4" t="s">
        <v>169</v>
      </c>
      <c r="D89" s="5" t="s">
        <v>170</v>
      </c>
      <c r="E89" s="44"/>
      <c r="F89" s="44"/>
      <c r="G89" s="47"/>
      <c r="H89" s="44"/>
      <c r="I89" s="47"/>
      <c r="J89" s="44"/>
      <c r="K89" s="47"/>
      <c r="L89" s="44"/>
      <c r="M89" s="47"/>
      <c r="N89" s="44"/>
      <c r="O89" s="44"/>
      <c r="P89" s="44"/>
    </row>
    <row r="90" spans="1:16" x14ac:dyDescent="0.25">
      <c r="A90" s="18">
        <v>86</v>
      </c>
      <c r="B90" s="19">
        <v>170</v>
      </c>
      <c r="C90" s="4" t="s">
        <v>171</v>
      </c>
      <c r="D90" s="5" t="s">
        <v>172</v>
      </c>
      <c r="E90" s="48"/>
      <c r="F90" s="46"/>
      <c r="G90" s="44">
        <v>14227</v>
      </c>
      <c r="H90" s="44">
        <v>42003350</v>
      </c>
      <c r="I90" s="47"/>
      <c r="J90" s="44"/>
      <c r="K90" s="47"/>
      <c r="L90" s="44"/>
      <c r="M90" s="47"/>
      <c r="N90" s="44"/>
      <c r="O90" s="44"/>
      <c r="P90" s="44"/>
    </row>
    <row r="91" spans="1:16" ht="22.5" x14ac:dyDescent="0.25">
      <c r="A91" s="18">
        <v>87</v>
      </c>
      <c r="B91" s="19">
        <v>171</v>
      </c>
      <c r="C91" s="4" t="s">
        <v>173</v>
      </c>
      <c r="D91" s="5" t="s">
        <v>174</v>
      </c>
      <c r="E91" s="44">
        <v>1100</v>
      </c>
      <c r="F91" s="44">
        <v>6327717</v>
      </c>
      <c r="G91" s="47"/>
      <c r="H91" s="44"/>
      <c r="I91" s="47"/>
      <c r="J91" s="44"/>
      <c r="K91" s="47"/>
      <c r="L91" s="44"/>
      <c r="M91" s="47"/>
      <c r="N91" s="44"/>
      <c r="O91" s="44"/>
      <c r="P91" s="44"/>
    </row>
    <row r="92" spans="1:16" x14ac:dyDescent="0.25">
      <c r="A92" s="18">
        <v>88</v>
      </c>
      <c r="B92" s="19">
        <v>177</v>
      </c>
      <c r="C92" s="4" t="s">
        <v>175</v>
      </c>
      <c r="D92" s="5" t="s">
        <v>176</v>
      </c>
      <c r="E92" s="44"/>
      <c r="F92" s="44"/>
      <c r="G92" s="47"/>
      <c r="H92" s="44"/>
      <c r="I92" s="47">
        <v>12</v>
      </c>
      <c r="J92" s="44">
        <v>11756</v>
      </c>
      <c r="K92" s="47">
        <v>2</v>
      </c>
      <c r="L92" s="44">
        <v>902</v>
      </c>
      <c r="M92" s="47">
        <v>34</v>
      </c>
      <c r="N92" s="44">
        <v>52489</v>
      </c>
      <c r="O92" s="44"/>
      <c r="P92" s="44"/>
    </row>
    <row r="93" spans="1:16" x14ac:dyDescent="0.25">
      <c r="A93" s="18">
        <v>89</v>
      </c>
      <c r="B93" s="19"/>
      <c r="C93" s="4">
        <v>560231</v>
      </c>
      <c r="D93" s="5" t="s">
        <v>246</v>
      </c>
      <c r="E93" s="44">
        <v>50</v>
      </c>
      <c r="F93" s="44">
        <v>215717</v>
      </c>
      <c r="G93" s="47"/>
      <c r="H93" s="44"/>
      <c r="I93" s="47"/>
      <c r="J93" s="44"/>
      <c r="K93" s="47"/>
      <c r="L93" s="44"/>
      <c r="M93" s="47"/>
      <c r="N93" s="44"/>
      <c r="O93" s="44"/>
      <c r="P93" s="44"/>
    </row>
    <row r="94" spans="1:16" x14ac:dyDescent="0.25">
      <c r="A94" s="147" t="s">
        <v>179</v>
      </c>
      <c r="B94" s="148"/>
      <c r="C94" s="148"/>
      <c r="D94" s="149"/>
      <c r="E94" s="36">
        <f>SUM(E5:E93)</f>
        <v>164977</v>
      </c>
      <c r="F94" s="36">
        <f>SUM(F5:F93)</f>
        <v>986327441</v>
      </c>
      <c r="G94" s="36">
        <f>SUM(G5:G93)</f>
        <v>74227</v>
      </c>
      <c r="H94" s="36">
        <f t="shared" ref="H94:P94" si="0">SUM(H5:H93)</f>
        <v>85405640</v>
      </c>
      <c r="I94" s="36">
        <f t="shared" si="0"/>
        <v>555949</v>
      </c>
      <c r="J94" s="36">
        <f t="shared" si="0"/>
        <v>433992163</v>
      </c>
      <c r="K94" s="36">
        <f t="shared" si="0"/>
        <v>92680</v>
      </c>
      <c r="L94" s="36">
        <f t="shared" si="0"/>
        <v>68267853</v>
      </c>
      <c r="M94" s="36">
        <f t="shared" si="0"/>
        <v>597200</v>
      </c>
      <c r="N94" s="36">
        <f t="shared" si="0"/>
        <v>925644049</v>
      </c>
      <c r="O94" s="36">
        <f t="shared" si="0"/>
        <v>617294</v>
      </c>
      <c r="P94" s="36">
        <f t="shared" si="0"/>
        <v>1522755615</v>
      </c>
    </row>
    <row r="95" spans="1:16" x14ac:dyDescent="0.25">
      <c r="B95"/>
      <c r="D95"/>
    </row>
    <row r="96" spans="1:16" x14ac:dyDescent="0.25">
      <c r="B96" s="20" t="s">
        <v>253</v>
      </c>
      <c r="C96" s="14"/>
      <c r="D96" s="14"/>
    </row>
    <row r="98" spans="1:16" s="59" customFormat="1" ht="30" hidden="1" x14ac:dyDescent="0.25">
      <c r="A98" s="57"/>
      <c r="B98" s="58"/>
      <c r="D98" s="60" t="s">
        <v>247</v>
      </c>
      <c r="E98" s="61"/>
      <c r="F98" s="62" t="s">
        <v>248</v>
      </c>
      <c r="H98" s="59">
        <v>43267.47</v>
      </c>
      <c r="O98" s="61"/>
      <c r="P98" s="59">
        <v>1522760.6</v>
      </c>
    </row>
    <row r="99" spans="1:16" hidden="1" x14ac:dyDescent="0.25"/>
  </sheetData>
  <mergeCells count="13">
    <mergeCell ref="A94:D94"/>
    <mergeCell ref="E3:F3"/>
    <mergeCell ref="G3:H3"/>
    <mergeCell ref="A3:A4"/>
    <mergeCell ref="B3:B4"/>
    <mergeCell ref="C3:C4"/>
    <mergeCell ref="M3:N3"/>
    <mergeCell ref="N1:P1"/>
    <mergeCell ref="I3:J3"/>
    <mergeCell ref="K3:L3"/>
    <mergeCell ref="D3:D4"/>
    <mergeCell ref="O3:P3"/>
    <mergeCell ref="D2:P2"/>
  </mergeCells>
  <pageMargins left="0.70866141732283472" right="0.70866141732283472" top="0.74803149606299213" bottom="0.74803149606299213" header="0.31496062992125984" footer="0.31496062992125984"/>
  <pageSetup paperSize="9" scale="61" fitToWidth="2" orientation="landscape" verticalDpi="0" r:id="rId1"/>
  <rowBreaks count="1" manualBreakCount="1">
    <brk id="39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прил 4 ВМП</vt:lpstr>
      <vt:lpstr>прил 3 Стационар</vt:lpstr>
      <vt:lpstr>прил 2 Дневной стационар</vt:lpstr>
      <vt:lpstr>прил 1 АПП</vt:lpstr>
      <vt:lpstr>'прил 2 Дневной стационар'!Заголовки_для_печати</vt:lpstr>
      <vt:lpstr>'прил 3 Стационар'!Заголовки_для_печати</vt:lpstr>
      <vt:lpstr>'прил 1 АПП'!Область_печати</vt:lpstr>
      <vt:lpstr>'прил 2 Дневной стационар'!Область_печати</vt:lpstr>
      <vt:lpstr>'прил 3 Стационар'!Область_печати</vt:lpstr>
      <vt:lpstr>'прил 4 ВМП'!Область_печати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2019-01-23T09:47:04Z</dcterms:modified>
</cp:coreProperties>
</file>